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86" documentId="13_ncr:1_{F6CB121F-512D-4AA6-A0C1-0FB36C537598}" xr6:coauthVersionLast="47" xr6:coauthVersionMax="47" xr10:uidLastSave="{58D1DAE1-C9A4-4D7A-927E-F86EAC84323A}"/>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<sst xmlns="http://schemas.openxmlformats.org/spreadsheetml/2006/main" count="180310" uniqueCount="39136">
  <si>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</si>
  <si>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</si>
  <si>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</si>
  <si>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</si>
  <si>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</si>
  <si>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</si>
  <si>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</si>
  <si>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</si>
  <si>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</si>
  <si>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</si>
  <si>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</si>
  <si>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</si>
  <si>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</si>
  <si>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</si>
  <si>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</si>
  <si>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</si>
  <si>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</si>
  <si>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</si>
  <si>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</si>
  <si>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</si>
  <si>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</si>
  <si>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</si>
  <si>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</si>
  <si>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</si>
  <si>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</si>
  <si>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</si>
  <si>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</si>
  <si>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</si>
  <si>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</si>
  <si>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</si>
  <si>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</si>
  <si>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</si>
  <si>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</si>
  <si>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</si>
  <si>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</si>
  <si>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</si>
  <si>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</si>
  <si>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</si>
  <si>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</si>
  <si>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</si>
  <si>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</si>
  <si>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</si>
  <si>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</si>
  <si>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</si>
  <si>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</si>
  <si>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</si>
  <si>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</si>
  <si>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</si>
  <si>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</si>
  <si>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</si>
  <si>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</si>
  <si>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</si>
  <si>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</si>
  <si>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</si>
  <si>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</si>
  <si>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</si>
  <si>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</si>
  <si>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</si>
  <si>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</si>
  <si>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</si>
  <si>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</si>
  <si>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</si>
  <si>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</si>
  <si>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</si>
  <si>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</si>
  <si>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</si>
  <si>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</si>
  <si>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</si>
  <si>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</si>
  <si>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</si>
  <si>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</si>
  <si>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</si>
  <si>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</si>
  <si>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</si>
  <si>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</si>
  <si>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</si>
  <si>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</si>
  <si>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</si>
  <si>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</si>
  <si>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</si>
  <si>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</si>
  <si>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</si>
  <si>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</si>
  <si>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</si>
  <si>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</si>
  <si>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</si>
  <si>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</si>
  <si>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</si>
  <si>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</si>
  <si>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</si>
  <si>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</si>
  <si>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</si>
  <si>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</si>
  <si>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</si>
  <si>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</si>
  <si>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</si>
  <si>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</si>
  <si>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</si>
  <si>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</si>
  <si>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</si>
  <si>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</si>
  <si>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</si>
  <si>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</si>
  <si>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</si>
  <si>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</si>
  <si>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</si>
  <si>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</si>
  <si>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</si>
  <si>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</si>
  <si>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</si>
  <si>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</si>
  <si>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</si>
  <si>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</si>
  <si>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</si>
  <si>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</si>
  <si>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</si>
  <si>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</si>
  <si>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</si>
  <si>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</si>
  <si>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</si>
  <si>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</si>
  <si>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</si>
  <si>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</si>
  <si>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</si>
  <si>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</si>
  <si>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</si>
  <si>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</si>
  <si>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</si>
  <si>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</si>
  <si>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</si>
  <si>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</si>
  <si>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</si>
  <si>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</si>
  <si>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</si>
  <si>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</si>
  <si>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</si>
  <si>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</si>
  <si>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</si>
  <si>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</si>
  <si>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</si>
  <si>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</si>
  <si>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</si>
  <si>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</si>
  <si>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</si>
  <si>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</si>
  <si>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</si>
  <si>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</si>
  <si>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</si>
  <si>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</si>
  <si>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</si>
  <si>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</si>
  <si>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</si>
  <si>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</si>
  <si>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</si>
  <si>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</si>
  <si>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</si>
  <si>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</si>
  <si>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</si>
  <si>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</si>
  <si>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</si>
  <si>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</si>
  <si>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</si>
  <si>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</si>
  <si>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</si>
  <si>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</si>
  <si>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</si>
  <si>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</si>
  <si>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</si>
  <si>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</si>
  <si>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</si>
  <si>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</si>
  <si>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</si>
  <si>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</si>
  <si>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</si>
  <si>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</si>
  <si>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</si>
  <si>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</si>
  <si>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</si>
  <si>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</si>
  <si>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</si>
  <si>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</si>
  <si>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</si>
  <si>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</si>
  <si>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</si>
  <si>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</si>
  <si>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</si>
  <si>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</si>
  <si>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</si>
  <si>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</si>
  <si>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</si>
  <si>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</si>
  <si>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</si>
  <si>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</si>
  <si>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</si>
  <si>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</si>
  <si>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</si>
  <si>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</si>
  <si>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</si>
  <si>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</si>
  <si>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</si>
  <si>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</si>
  <si>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</si>
  <si>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</si>
  <si>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</si>
  <si>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</si>
  <si>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</si>
  <si>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</si>
  <si>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</si>
  <si>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</si>
  <si>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</si>
  <si>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</si>
  <si>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</si>
  <si>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</si>
  <si>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</si>
  <si>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</si>
  <si>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</si>
  <si>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</si>
  <si>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</si>
  <si>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</si>
  <si>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</si>
  <si>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</si>
  <si>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</si>
  <si>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</si>
  <si>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</si>
  <si>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</si>
  <si>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</si>
  <si>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</si>
  <si>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</si>
  <si>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</si>
  <si>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</si>
  <si>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</si>
  <si>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</si>
  <si>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</si>
  <si>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</si>
  <si>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</si>
  <si>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</si>
  <si>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</si>
  <si>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</si>
  <si>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</si>
  <si>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</si>
  <si>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</si>
  <si>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</si>
  <si>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</si>
  <si>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</si>
  <si>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</si>
  <si>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</si>
  <si>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</si>
  <si>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</si>
  <si>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</si>
  <si>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</si>
  <si>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</si>
  <si>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</si>
  <si>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</si>
  <si>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</si>
  <si>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</si>
  <si>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</si>
  <si>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</si>
  <si>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</si>
  <si>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</si>
  <si>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</si>
  <si>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</si>
  <si>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</si>
  <si>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</si>
  <si>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</si>
  <si>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</si>
  <si>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</si>
  <si>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</si>
  <si>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</si>
  <si>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</si>
  <si>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</si>
  <si>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</si>
  <si>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</si>
  <si>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</si>
  <si>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</si>
  <si>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</si>
  <si>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</si>
  <si>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</si>
  <si>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</si>
  <si>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</si>
  <si>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</si>
  <si>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</si>
  <si>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</si>
  <si>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</si>
  <si>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</si>
  <si>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</si>
  <si>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</si>
  <si>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</si>
  <si>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</si>
  <si>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</si>
  <si>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</si>
  <si>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</si>
  <si>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</si>
  <si>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</si>
  <si>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</si>
  <si>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</si>
  <si>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</si>
  <si>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</si>
  <si>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</si>
  <si>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</si>
  <si>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</si>
  <si>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</si>
  <si>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</si>
  <si>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</si>
  <si>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</si>
  <si>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</si>
  <si>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</si>
  <si>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</si>
  <si>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</si>
  <si>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</si>
  <si>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</si>
  <si>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</si>
  <si>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</si>
  <si>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</si>
  <si>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</si>
  <si>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</si>
  <si>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</si>
  <si>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</si>
  <si>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</si>
  <si>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</si>
  <si>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</si>
  <si>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</si>
  <si>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</si>
  <si>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</si>
  <si>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</si>
  <si>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</si>
  <si>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</si>
  <si>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</si>
  <si>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</si>
  <si>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</si>
  <si>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</si>
  <si>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</si>
  <si>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</si>
  <si>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</si>
  <si>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</si>
  <si>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</si>
  <si>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</si>
  <si>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</si>
  <si>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</si>
  <si>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</si>
  <si>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</si>
  <si>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</si>
  <si>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</si>
  <si>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</si>
  <si>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</si>
  <si>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</si>
  <si>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</si>
  <si>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</si>
  <si>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</si>
  <si>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</si>
  <si>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</si>
  <si>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</si>
  <si>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</si>
  <si>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</si>
  <si>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</si>
  <si>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</si>
  <si>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</si>
  <si>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</si>
  <si>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</si>
  <si>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</si>
  <si>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</si>
  <si>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</si>
  <si>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</si>
  <si>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</si>
  <si>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</si>
  <si>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</si>
  <si>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</si>
  <si>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</si>
  <si>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</si>
  <si>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</si>
  <si>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</si>
  <si>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</si>
  <si>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</si>
  <si>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</si>
  <si>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</si>
  <si>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</si>
  <si>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</si>
  <si>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</si>
  <si>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</si>
  <si>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</si>
  <si>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</si>
  <si>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</si>
  <si>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</si>
  <si>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</si>
  <si>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</si>
  <si>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</si>
  <si>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</si>
  <si>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</si>
  <si>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</si>
  <si>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</si>
  <si>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</si>
  <si>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</si>
  <si>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</si>
  <si>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</si>
  <si>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</si>
  <si>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</si>
  <si>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</si>
  <si>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</si>
  <si>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</si>
  <si>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</si>
  <si>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</si>
  <si>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</si>
  <si>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</si>
  <si>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</si>
  <si>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</si>
  <si>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</si>
  <si>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</si>
  <si>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</si>
  <si>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</si>
  <si>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</si>
  <si>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</si>
  <si>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</si>
  <si>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</si>
  <si>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</si>
  <si>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</si>
  <si>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</si>
  <si>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</si>
  <si>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</si>
  <si>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</si>
  <si>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</si>
  <si>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</si>
  <si>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</si>
  <si>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</si>
  <si>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</si>
  <si>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</si>
  <si>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</si>
  <si>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</si>
  <si>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</si>
  <si>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</si>
  <si>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</si>
  <si>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</si>
  <si>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</si>
  <si>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</si>
  <si>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</si>
  <si>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</si>
  <si>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</si>
  <si>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</si>
  <si>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</si>
  <si>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</si>
  <si>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</si>
  <si>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</si>
  <si>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</si>
  <si>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</si>
  <si>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</si>
  <si>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</si>
  <si>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</si>
  <si>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</si>
  <si>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</si>
  <si>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</si>
  <si>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</si>
  <si>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</si>
  <si>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</si>
  <si>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</si>
  <si>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</si>
  <si>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</si>
  <si>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</si>
  <si>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</si>
  <si>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</si>
  <si>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</si>
  <si>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</si>
  <si>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</si>
  <si>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</si>
  <si>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</si>
  <si>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</si>
  <si>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</si>
  <si>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</si>
  <si>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</si>
  <si>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</si>
  <si>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</si>
  <si>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</si>
  <si>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</si>
  <si>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</si>
  <si>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</si>
  <si>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</si>
  <si>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</si>
  <si>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</si>
  <si>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</si>
  <si>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</si>
  <si>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</si>
  <si>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</si>
  <si>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</si>
  <si>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</si>
  <si>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</si>
  <si>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</si>
  <si>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</si>
  <si>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</si>
  <si>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</si>
  <si>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</si>
  <si>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</si>
  <si>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</si>
  <si>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</si>
  <si>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</si>
  <si>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</si>
  <si>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</si>
  <si>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</si>
  <si>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</si>
  <si>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</si>
  <si>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</si>
  <si>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</si>
  <si>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</si>
  <si>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</si>
  <si>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</si>
  <si>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</si>
  <si>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</si>
  <si>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</si>
  <si>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</si>
  <si>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</si>
  <si>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</si>
  <si>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</si>
  <si>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</si>
  <si>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</si>
  <si>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</si>
  <si>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</si>
  <si>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</si>
  <si>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</si>
  <si>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</si>
  <si>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</si>
  <si>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</si>
  <si>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</si>
  <si>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</si>
  <si>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</si>
  <si>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</si>
  <si>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</si>
  <si>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</si>
  <si>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</si>
  <si>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</si>
  <si>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</si>
  <si>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</si>
  <si>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</si>
  <si>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</si>
  <si>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</si>
  <si>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</si>
  <si>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</si>
  <si>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</si>
  <si>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</si>
  <si>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</si>
  <si>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</si>
  <si>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</si>
  <si>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</si>
  <si>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</si>
  <si>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</si>
  <si>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</si>
  <si>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</si>
  <si>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</si>
  <si>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</si>
  <si>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</si>
  <si>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</si>
  <si>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</si>
  <si>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</si>
  <si>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</si>
  <si>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</si>
  <si>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</si>
  <si>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</si>
  <si>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</si>
  <si>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</si>
  <si>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</si>
  <si>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</si>
  <si>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</si>
  <si>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</si>
  <si>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</si>
  <si>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</si>
  <si>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</si>
  <si>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</si>
  <si>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</si>
  <si>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</si>
  <si>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</si>
  <si>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</si>
  <si>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</si>
  <si>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</si>
  <si>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</si>
  <si>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</si>
  <si>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</si>
  <si>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</si>
  <si>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</si>
  <si>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</si>
  <si>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</si>
  <si>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</si>
  <si>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</si>
  <si>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</si>
  <si>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</si>
  <si>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</si>
  <si>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</si>
  <si>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</si>
  <si>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</si>
  <si>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</si>
  <si>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</si>
  <si>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</si>
  <si>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</si>
  <si>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</si>
  <si>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</si>
  <si>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</si>
  <si>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</si>
  <si>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</si>
  <si>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</si>
  <si>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</si>
  <si>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</si>
  <si>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</si>
  <si>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</si>
  <si>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</si>
  <si>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</si>
  <si>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</si>
  <si>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</si>
  <si>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</si>
  <si>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</si>
  <si>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</si>
  <si>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</si>
  <si>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</si>
  <si>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</si>
  <si>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</si>
  <si>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</si>
  <si>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</si>
  <si>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</si>
  <si>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</si>
  <si>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</si>
  <si>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</si>
  <si>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</si>
  <si>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</si>
  <si>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</si>
  <si>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</si>
  <si>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</si>
  <si>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</si>
  <si>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</si>
  <si>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</si>
  <si>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</si>
  <si>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</si>
  <si>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</si>
  <si>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</si>
  <si>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</si>
  <si>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</si>
  <si>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</si>
  <si>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</si>
  <si>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</si>
  <si>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</si>
  <si>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</si>
  <si>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</si>
  <si>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</si>
  <si>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</si>
  <si>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</si>
  <si>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</si>
  <si>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</si>
  <si>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</si>
  <si>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</si>
  <si>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</si>
  <si>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</si>
  <si>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</si>
  <si>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</si>
  <si>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</si>
  <si>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</si>
  <si>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</si>
  <si>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</si>
  <si>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</si>
  <si>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</si>
  <si>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</si>
  <si>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</si>
  <si>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</si>
  <si>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</si>
  <si>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</si>
  <si>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</si>
  <si>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</si>
  <si>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</si>
  <si>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</si>
  <si>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</si>
  <si>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</si>
  <si>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</si>
  <si>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</si>
  <si>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</si>
  <si>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</si>
  <si>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</si>
  <si>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</si>
  <si>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</si>
  <si>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</si>
  <si>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</si>
  <si>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</si>
  <si>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</si>
  <si>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</si>
  <si>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</si>
  <si>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</si>
  <si>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</si>
  <si>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</si>
  <si>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</si>
  <si>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</si>
  <si>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</si>
  <si>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</si>
  <si>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</si>
  <si>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</si>
  <si>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</si>
  <si>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</si>
  <si>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</si>
  <si>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</si>
  <si>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</si>
  <si>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</si>
  <si>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</si>
  <si>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</si>
  <si>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</si>
  <si>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</si>
  <si>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</si>
  <si>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</si>
  <si>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</si>
  <si>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</si>
  <si>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</si>
  <si>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</si>
  <si>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</si>
  <si>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</si>
  <si>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</si>
  <si>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</si>
  <si>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</si>
  <si>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</si>
  <si>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</si>
  <si>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</si>
  <si>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</si>
  <si>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</si>
  <si>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</si>
  <si>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</si>
  <si>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</si>
  <si>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</si>
  <si>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</si>
  <si>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</si>
  <si>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</si>
  <si>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</si>
  <si>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</si>
  <si>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</si>
  <si>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</si>
  <si>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</si>
  <si>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</si>
  <si>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</si>
  <si>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</si>
  <si>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</si>
  <si>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</si>
  <si>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</si>
  <si>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</si>
  <si>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</si>
  <si>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</si>
  <si>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</si>
  <si>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</si>
  <si>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</si>
  <si>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</si>
  <si>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</si>
  <si>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</si>
  <si>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</si>
  <si>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</si>
  <si>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</si>
  <si>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</si>
  <si>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</si>
  <si>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</si>
  <si>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</si>
  <si>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</si>
  <si>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</si>
  <si>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</si>
  <si>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</si>
  <si>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</si>
  <si>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</si>
  <si>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</si>
  <si>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</si>
  <si>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</si>
  <si>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</si>
  <si>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</si>
  <si>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</si>
  <si>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</si>
  <si>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</si>
  <si>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</si>
  <si>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</si>
  <si>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</si>
  <si>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</si>
  <si>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</si>
  <si>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</si>
  <si>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</si>
  <si>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</si>
  <si>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</si>
  <si>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</si>
  <si>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</si>
  <si>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</si>
  <si>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</si>
  <si>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</si>
  <si>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</si>
  <si>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</si>
  <si>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</si>
  <si>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</si>
  <si>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</si>
  <si>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</si>
  <si>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</si>
  <si>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</si>
  <si>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</si>
  <si>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</si>
  <si>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</si>
  <si>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</si>
  <si>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</si>
  <si>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</si>
  <si>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</si>
  <si>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</si>
  <si>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</si>
  <si>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</si>
  <si>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</si>
  <si>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</si>
  <si>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</si>
  <si>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</si>
  <si>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</si>
  <si>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</si>
  <si>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</si>
  <si>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</si>
  <si>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</si>
  <si>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</si>
  <si>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</si>
  <si>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</si>
  <si>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</si>
  <si>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</si>
  <si>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</si>
  <si>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</si>
  <si>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</si>
  <si>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</si>
  <si>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</si>
  <si>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</si>
  <si>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</si>
  <si>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</si>
  <si>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</si>
  <si>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</si>
  <si>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</si>
  <si>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</si>
  <si>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</si>
  <si>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</si>
  <si>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</si>
  <si>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</si>
  <si>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</si>
  <si>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</si>
  <si>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</si>
  <si>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</si>
  <si>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</si>
  <si>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</si>
  <si>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</si>
  <si>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</si>
  <si>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</si>
  <si>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</si>
  <si>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</si>
  <si>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</si>
  <si>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</si>
  <si>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</si>
  <si>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</si>
  <si>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</si>
  <si>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</si>
  <si>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</si>
  <si>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</si>
  <si>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</si>
  <si>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</si>
  <si>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</si>
  <si>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</si>
  <si>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</si>
  <si>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</si>
  <si>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</si>
  <si>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</si>
  <si>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</si>
  <si>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</si>
  <si>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</si>
  <si>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</si>
  <si>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</si>
  <si>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</si>
  <si>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</si>
  <si>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</si>
  <si>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</si>
  <si>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</si>
  <si>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</si>
  <si>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</si>
  <si>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</si>
  <si>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</si>
  <si>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</si>
  <si>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</si>
  <si>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</si>
  <si>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</si>
  <si>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</si>
  <si>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</si>
  <si>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</si>
  <si>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</si>
  <si>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</si>
  <si>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</si>
  <si>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</si>
  <si>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</si>
  <si>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</si>
  <si>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</si>
  <si>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</si>
  <si>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</si>
  <si>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</si>
  <si>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</si>
  <si>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</si>
  <si>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</si>
  <si>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</si>
  <si>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</si>
  <si>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</si>
  <si>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</si>
  <si>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</si>
  <si>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</si>
  <si>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</si>
  <si>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</si>
  <si>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</si>
  <si>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</si>
  <si>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</si>
  <si>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</si>
  <si>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</si>
  <si>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</si>
  <si>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</si>
  <si>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</si>
  <si>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</si>
  <si>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</si>
  <si>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</si>
  <si>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</si>
  <si>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</si>
  <si>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</si>
  <si>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</si>
  <si>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</si>
  <si>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</si>
  <si>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</si>
  <si>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</si>
  <si>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</si>
  <si>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</si>
  <si>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</si>
  <si>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</si>
  <si>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</si>
  <si>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</si>
  <si>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</si>
  <si>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</si>
  <si>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</si>
  <si>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</si>
  <si>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</si>
  <si>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</si>
  <si>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</si>
  <si>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</si>
  <si>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</si>
  <si>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</si>
  <si>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</si>
  <si>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</si>
  <si>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</si>
  <si>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</si>
  <si>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</si>
  <si>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</si>
  <si>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</si>
  <si>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</si>
  <si>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</si>
  <si>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</si>
  <si>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</si>
  <si>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</si>
  <si>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</si>
  <si>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</si>
  <si>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</si>
  <si>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</si>
  <si>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</si>
  <si>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</si>
  <si>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</si>
  <si>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</si>
  <si>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</si>
  <si>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</si>
  <si>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</si>
  <si>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</si>
  <si>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</si>
  <si>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</si>
  <si>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</si>
  <si>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</si>
  <si>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</si>
  <si>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</si>
  <si>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</si>
  <si>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</si>
  <si>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</si>
  <si>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</si>
  <si>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</si>
  <si>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</si>
  <si>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</si>
  <si>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</si>
  <si>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</si>
  <si>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</si>
  <si>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</si>
  <si>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</si>
  <si>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</si>
  <si>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</si>
  <si>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</si>
  <si>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</si>
  <si>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</si>
  <si>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</si>
  <si>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</si>
  <si>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</si>
  <si>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</si>
  <si>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</si>
  <si>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</si>
  <si>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</si>
  <si>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</si>
  <si>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</si>
  <si>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</si>
  <si>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</si>
  <si>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</si>
  <si>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</si>
  <si>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</si>
  <si>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</si>
  <si>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</si>
  <si>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</si>
  <si>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</si>
  <si>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</si>
  <si>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</si>
  <si>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</si>
  <si>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</si>
  <si>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</si>
  <si>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</si>
  <si>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</si>
  <si>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</si>
  <si>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</si>
  <si>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</si>
  <si>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</si>
  <si>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</si>
  <si>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</si>
  <si>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</si>
  <si>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</si>
  <si>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</si>
  <si>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</si>
  <si>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</si>
  <si>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</si>
  <si>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</si>
  <si>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</si>
  <si>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</si>
  <si>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</si>
  <si>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</si>
  <si>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</si>
  <si>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</si>
  <si>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</si>
  <si>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</si>
  <si>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</si>
  <si>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</si>
  <si>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</si>
  <si>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</si>
  <si>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</si>
  <si>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</si>
  <si>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</si>
  <si>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</si>
  <si>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</si>
  <si>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</si>
  <si>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</si>
  <si>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</si>
  <si>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</si>
  <si>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</si>
  <si>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</si>
  <si>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</si>
  <si>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</si>
  <si>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</si>
  <si>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</si>
  <si>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</si>
  <si>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</si>
  <si>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</si>
  <si>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</si>
  <si>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</si>
  <si>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</si>
  <si>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</si>
  <si>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</si>
  <si>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</si>
  <si>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</si>
  <si>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</si>
  <si>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</si>
  <si>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</si>
  <si>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</si>
  <si>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</si>
  <si>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</si>
  <si>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</si>
  <si>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</si>
  <si>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</si>
  <si>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</si>
  <si>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</si>
  <si>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</si>
  <si>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</si>
  <si>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</si>
  <si>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</si>
  <si>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</si>
  <si>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</si>
  <si>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</si>
  <si>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</si>
  <si>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</si>
  <si>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</si>
  <si>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</si>
  <si>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</si>
  <si>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</si>
  <si>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</si>
  <si>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</si>
  <si>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</si>
  <si>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</si>
  <si>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</si>
  <si>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</si>
  <si>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</si>
  <si>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</si>
  <si>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</si>
  <si>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</si>
  <si>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</si>
  <si>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</si>
  <si>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</si>
  <si>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</si>
  <si>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</si>
  <si>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</si>
  <si>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</si>
  <si>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</si>
  <si>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</si>
  <si>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</si>
  <si>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</si>
  <si>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</si>
  <si>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</si>
  <si>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</si>
  <si>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</si>
  <si>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</si>
  <si>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</si>
  <si>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</si>
  <si>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</si>
  <si>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</si>
  <si>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</si>
  <si>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</si>
  <si>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</si>
  <si>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</si>
  <si>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</si>
  <si>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</si>
  <si>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</si>
  <si>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</si>
  <si>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</si>
  <si>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</si>
  <si>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</si>
  <si>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</si>
  <si>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</si>
  <si>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</si>
  <si>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</si>
  <si>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</si>
  <si>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</si>
  <si>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</si>
  <si>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</si>
  <si>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</si>
  <si>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</si>
  <si>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</si>
  <si>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</si>
  <si>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</si>
  <si>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</si>
  <si>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</si>
  <si>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</si>
  <si>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</si>
  <si>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</si>
  <si>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</si>
  <si>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</si>
  <si>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</si>
  <si>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</si>
  <si>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</si>
  <si>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</si>
  <si>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</si>
  <si>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</si>
  <si>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</si>
  <si>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</si>
  <si>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</si>
  <si>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</si>
  <si>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</si>
  <si>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</si>
  <si>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</si>
  <si>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</si>
  <si>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</si>
  <si>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</si>
  <si>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</si>
  <si>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</si>
  <si>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</si>
  <si>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</si>
  <si>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</si>
  <si>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</si>
  <si>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</si>
  <si>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</si>
  <si>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</si>
  <si>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</si>
  <si>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</si>
  <si>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</si>
  <si>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</si>
  <si>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</si>
  <si>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</si>
  <si>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</si>
  <si>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</si>
  <si>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</si>
  <si>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</si>
  <si>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</si>
  <si>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</si>
  <si>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</si>
  <si>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</si>
  <si>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</si>
  <si>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</si>
  <si>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</si>
  <si>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</si>
  <si>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</si>
  <si>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</si>
  <si>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</si>
  <si>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</si>
  <si>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</si>
  <si>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</si>
  <si>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</si>
  <si>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</si>
  <si>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</si>
  <si>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</si>
  <si>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</si>
  <si>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</si>
  <si>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</si>
  <si>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</si>
  <si>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</si>
  <si>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</si>
  <si>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</si>
  <si>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</si>
  <si>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</si>
  <si>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</si>
  <si>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</si>
  <si>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</si>
  <si>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</si>
  <si>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</si>
  <si>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</si>
  <si>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</si>
  <si>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</si>
  <si>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</si>
  <si>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</si>
  <si>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</si>
  <si>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</si>
  <si>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</si>
  <si>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</si>
  <si>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</si>
  <si>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</si>
  <si>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</si>
  <si>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</si>
  <si>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</si>
  <si>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</si>
  <si>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</si>
  <si>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</si>
  <si>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</si>
  <si>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</si>
  <si>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</si>
  <si>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</si>
  <si>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</si>
  <si>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</si>
  <si>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</si>
  <si>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</si>
  <si>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</si>
  <si>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</si>
  <si>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</si>
  <si>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</si>
  <si>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</si>
  <si>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</si>
  <si>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</si>
  <si>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</si>
  <si>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</si>
  <si>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</si>
  <si>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</si>
  <si>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</si>
  <si>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</si>
  <si>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</si>
  <si>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</si>
  <si>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</si>
  <si>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</si>
  <si>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</si>
  <si>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</si>
  <si>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</si>
  <si>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</si>
  <si>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</si>
  <si>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</si>
  <si>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</si>
  <si>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</si>
  <si>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</si>
  <si>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</si>
  <si>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</si>
  <si>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</si>
  <si>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</si>
  <si>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</si>
  <si>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</si>
  <si>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</si>
  <si>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</si>
  <si>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</si>
  <si>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</si>
  <si>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</si>
  <si>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</si>
  <si>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</si>
  <si>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</si>
  <si>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</si>
  <si>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</si>
  <si>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</si>
  <si>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</si>
  <si>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</si>
  <si>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</si>
  <si>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</si>
  <si>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</si>
  <si>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</si>
  <si>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</si>
  <si>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</si>
  <si>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</si>
  <si>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</si>
  <si>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</si>
  <si>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</si>
  <si>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</si>
  <si>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</si>
  <si>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</si>
  <si>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</si>
  <si>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</si>
  <si>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</si>
  <si>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</si>
  <si>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</si>
  <si>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</si>
  <si>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</si>
  <si>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</si>
  <si>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</si>
  <si>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</si>
  <si>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</si>
  <si>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</si>
  <si>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</si>
  <si>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</si>
  <si>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</si>
  <si>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</si>
  <si>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</si>
  <si>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</si>
  <si>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</si>
  <si>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</si>
  <si>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</si>
  <si>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</si>
  <si>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</si>
  <si>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</si>
  <si>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</si>
  <si>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</si>
  <si>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</si>
  <si>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</si>
  <si>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</si>
  <si>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</si>
  <si>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</si>
  <si>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</si>
  <si>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</si>
  <si>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</si>
  <si>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</si>
  <si>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</si>
  <si>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</si>
  <si>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</si>
  <si>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</si>
  <si>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</si>
  <si>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</si>
  <si>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</si>
  <si>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</si>
  <si>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</si>
  <si>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</si>
  <si>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</si>
  <si>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</si>
  <si>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</si>
  <si>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</si>
  <si>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</si>
  <si>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</si>
  <si>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</si>
  <si>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</si>
  <si>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</si>
  <si>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</si>
  <si>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</si>
  <si>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</si>
  <si>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</si>
  <si>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</si>
  <si>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</si>
  <si>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</si>
  <si>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</si>
  <si>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</si>
  <si>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</si>
  <si>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</si>
  <si>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</si>
  <si>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</si>
  <si>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</si>
  <si>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</si>
  <si>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</si>
  <si>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</si>
  <si>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</si>
  <si>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</si>
  <si>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</si>
  <si>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</si>
  <si>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</si>
  <si>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</si>
  <si>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</si>
  <si>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</si>
  <si>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</si>
  <si>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</si>
  <si>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</si>
  <si>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</si>
  <si>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</si>
  <si>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</si>
  <si>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</si>
  <si>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</si>
  <si>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</si>
  <si>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</si>
  <si>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</si>
  <si>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</si>
  <si>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</si>
  <si>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</si>
  <si>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</si>
  <si>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</si>
  <si>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</si>
  <si>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</si>
  <si>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</si>
  <si>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</si>
  <si>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</si>
  <si>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</si>
  <si>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</si>
  <si>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</si>
  <si>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</si>
  <si>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</si>
  <si>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</si>
  <si>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</si>
  <si>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</si>
  <si>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</si>
  <si>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</si>
  <si>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</si>
  <si>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</si>
  <si>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</si>
  <si>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</si>
  <si>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</si>
  <si>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</si>
  <si>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</si>
  <si>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</si>
  <si>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</si>
  <si>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</si>
  <si>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</si>
  <si>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</si>
  <si>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</si>
  <si>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</si>
  <si>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</si>
  <si>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</si>
  <si>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</si>
  <si>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</si>
  <si>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</si>
  <si>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</si>
  <si>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</si>
  <si>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</si>
  <si>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</si>
  <si>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</si>
  <si>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</si>
  <si>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</si>
  <si>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</si>
  <si>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</si>
  <si>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</si>
  <si>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</si>
  <si>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</si>
  <si>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</si>
  <si>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</si>
  <si>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</si>
  <si>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</si>
  <si>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</si>
  <si>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</si>
  <si>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</si>
  <si>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</si>
  <si>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</si>
  <si>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</si>
  <si>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</si>
  <si>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</si>
  <si>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</si>
  <si>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</si>
  <si>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</si>
  <si>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</si>
  <si>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</si>
  <si>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</si>
  <si>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</si>
  <si>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</si>
  <si>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</si>
  <si>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</si>
  <si>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</si>
  <si>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</si>
  <si>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</si>
  <si>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</si>
  <si>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</si>
  <si>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</si>
  <si>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</si>
  <si>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</si>
  <si>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</si>
  <si>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</si>
  <si>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</si>
  <si>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</si>
  <si>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</si>
  <si>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</si>
  <si>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</si>
  <si>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</si>
  <si>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</si>
  <si>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</si>
  <si>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</si>
  <si>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</si>
  <si>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</si>
  <si>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</si>
  <si>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</si>
  <si>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</si>
  <si>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</si>
  <si>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</si>
  <si>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</si>
  <si>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</si>
  <si>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</si>
  <si>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</si>
  <si>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</si>
  <si>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</si>
  <si>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</si>
  <si>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</si>
  <si>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</si>
  <si>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</si>
  <si>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</si>
  <si>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</si>
  <si>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</si>
  <si>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</si>
  <si>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</si>
  <si>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</si>
  <si>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</si>
  <si>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</si>
  <si>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</si>
  <si>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</si>
  <si>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</si>
  <si>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</si>
  <si>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</si>
  <si>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</si>
  <si>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</si>
  <si>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</si>
  <si>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</si>
  <si>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</si>
  <si>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</si>
  <si>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</si>
  <si>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</si>
  <si>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</si>
  <si>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</si>
  <si>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</si>
  <si>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</si>
  <si>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</si>
  <si>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</si>
  <si>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</si>
  <si>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</si>
  <si>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</si>
  <si>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</si>
  <si>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</si>
  <si>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</si>
  <si>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</si>
  <si>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</si>
  <si>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</si>
  <si>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</si>
  <si>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</si>
  <si>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</si>
  <si>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</si>
  <si>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</si>
  <si>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</si>
  <si>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</si>
  <si>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</si>
  <si>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</si>
  <si>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</si>
  <si>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</si>
  <si>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</si>
  <si>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</si>
  <si>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</si>
  <si>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</si>
  <si>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</si>
  <si>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</si>
  <si>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</si>
  <si>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</si>
  <si>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</si>
  <si>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</si>
  <si>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</si>
  <si>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</si>
  <si>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</si>
  <si>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</si>
  <si>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</si>
  <si>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</si>
  <si>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</si>
  <si>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</si>
  <si>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</si>
  <si>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</si>
  <si>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</si>
  <si>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</si>
  <si>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</si>
  <si>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</si>
  <si>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</si>
  <si>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</si>
  <si>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</si>
  <si>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</si>
  <si>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</si>
  <si>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</si>
  <si>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</si>
  <si>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</si>
  <si>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</si>
  <si>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</si>
  <si>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</si>
  <si>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</si>
  <si>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</si>
  <si>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</si>
  <si>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</si>
  <si>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</si>
  <si>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</si>
  <si>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</si>
  <si>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</si>
  <si>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</si>
  <si>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</si>
  <si>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</si>
  <si>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</si>
  <si>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</si>
  <si>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</si>
  <si>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</si>
  <si>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</si>
  <si>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</si>
  <si>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</si>
  <si>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</si>
  <si>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</si>
  <si>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</si>
  <si>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</si>
  <si>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</si>
  <si>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</si>
  <si>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</si>
  <si>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</si>
  <si>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</si>
  <si>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</si>
  <si>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</si>
  <si>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</si>
  <si>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</si>
  <si>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</si>
  <si>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</si>
  <si>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</si>
  <si>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</si>
  <si>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</si>
  <si>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</si>
  <si>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</si>
  <si>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</si>
  <si>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</si>
  <si>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</si>
  <si>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</si>
  <si>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</si>
  <si>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</si>
  <si>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</si>
  <si>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</si>
  <si>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</si>
  <si>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</si>
  <si>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</si>
  <si>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</si>
  <si>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</si>
  <si>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</si>
  <si>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</si>
  <si>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</si>
  <si>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</si>
  <si>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</si>
  <si>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</si>
  <si>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</si>
  <si>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</si>
  <si>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</si>
  <si>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</si>
  <si>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</si>
  <si>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</si>
  <si>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</si>
  <si>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</si>
  <si>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</si>
  <si>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</si>
  <si>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</si>
  <si>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</si>
  <si>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</si>
  <si>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</si>
  <si>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</si>
  <si>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</si>
  <si>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</si>
  <si>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</si>
  <si>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</si>
  <si>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</si>
  <si>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</si>
  <si>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</si>
  <si>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</si>
  <si>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</si>
  <si>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</si>
  <si>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</si>
  <si>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</si>
  <si>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</si>
  <si>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</si>
  <si>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</si>
  <si>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</si>
  <si>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</si>
  <si>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</si>
  <si>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</si>
  <si>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</si>
  <si>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</si>
  <si>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</si>
  <si>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</si>
  <si>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</si>
  <si>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</si>
  <si>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</si>
  <si>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</si>
  <si>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</si>
  <si>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</si>
  <si>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</si>
  <si>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</si>
  <si>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</si>
  <si>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</si>
  <si>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</si>
  <si>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</si>
  <si>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</si>
  <si>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</si>
  <si>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</si>
  <si>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</si>
  <si>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</si>
  <si>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</si>
  <si>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</si>
  <si>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</si>
  <si>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</si>
  <si>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</si>
  <si>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</si>
  <si>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</si>
  <si>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</si>
  <si>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</si>
  <si>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</si>
  <si>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</si>
  <si>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</si>
  <si>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</si>
  <si>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</si>
  <si>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</si>
  <si>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</si>
  <si>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</si>
  <si>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</si>
  <si>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</si>
  <si>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</si>
  <si>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</si>
  <si>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</si>
  <si>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</si>
  <si>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</si>
  <si>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</si>
  <si>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</si>
  <si>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</si>
  <si>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</si>
  <si>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</si>
  <si>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</si>
  <si>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</si>
  <si>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</si>
  <si>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</si>
  <si>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</si>
  <si>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</si>
  <si>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</si>
  <si>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</si>
  <si>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</si>
  <si>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</si>
  <si>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</si>
  <si>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</si>
  <si>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</si>
  <si>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</si>
  <si>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</si>
  <si>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</si>
  <si>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</si>
  <si>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</si>
  <si>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</si>
  <si>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</si>
  <si>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</si>
  <si>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</si>
  <si>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</si>
  <si>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</si>
  <si>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</si>
  <si>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</si>
  <si>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</si>
  <si>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</si>
  <si>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</si>
  <si>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</si>
  <si>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</si>
  <si>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</si>
  <si>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</si>
  <si>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</si>
  <si>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</si>
  <si>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</si>
  <si>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</si>
  <si>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</si>
  <si>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</si>
  <si>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</si>
  <si>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</si>
  <si>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</si>
  <si>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</si>
  <si>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</si>
  <si>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</si>
  <si>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</si>
  <si>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</si>
  <si>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</si>
  <si>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</si>
  <si>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</si>
  <si>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</si>
  <si>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</si>
  <si>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</si>
  <si>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</si>
  <si>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</si>
  <si>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</si>
  <si>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</si>
  <si>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</si>
  <si>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</si>
  <si>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</si>
  <si>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</si>
  <si>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</si>
  <si>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</si>
  <si>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</si>
  <si>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</si>
  <si>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</si>
  <si>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</si>
  <si>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</si>
  <si>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</si>
  <si>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</si>
  <si>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</si>
  <si>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</si>
  <si>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</si>
  <si>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</si>
  <si>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</si>
  <si>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</si>
  <si>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</si>
  <si>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</si>
  <si>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</si>
  <si>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</si>
  <si>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</si>
  <si>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</si>
  <si>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</si>
  <si>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</si>
  <si>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</si>
  <si>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</si>
  <si>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</si>
  <si>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</si>
  <si>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</si>
  <si>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</si>
  <si>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</si>
  <si>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</si>
  <si>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</si>
  <si>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</si>
  <si>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</si>
  <si>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</si>
  <si>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</si>
  <si>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</si>
  <si>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</si>
  <si>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</si>
  <si>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</si>
  <si>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</si>
  <si>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</si>
  <si>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</si>
  <si>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</si>
  <si>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</si>
  <si>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</si>
  <si>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</si>
  <si>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</si>
  <si>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</si>
  <si>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</si>
  <si>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</si>
  <si>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</si>
  <si>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</si>
  <si>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</si>
  <si>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</si>
  <si>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</si>
  <si>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</si>
  <si>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</si>
  <si>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</si>
  <si>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</si>
  <si>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</si>
  <si>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</si>
  <si>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</si>
  <si>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</si>
  <si>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</si>
  <si>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</si>
  <si>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</si>
  <si>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</si>
  <si>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</si>
  <si>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</si>
  <si>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</si>
  <si>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</si>
  <si>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</si>
  <si>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</si>
  <si>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</si>
  <si>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</si>
  <si>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</si>
  <si>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</si>
  <si>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</si>
  <si>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</si>
  <si>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</si>
  <si>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</si>
  <si>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</si>
  <si>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</si>
  <si>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</si>
  <si>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</si>
  <si>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</si>
  <si>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</si>
  <si>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</si>
  <si>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</si>
  <si>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</si>
  <si>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</si>
  <si>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</si>
  <si>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</si>
  <si>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</si>
  <si>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</si>
  <si>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</si>
  <si>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</si>
  <si>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</si>
  <si>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</si>
  <si>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</si>
  <si>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</si>
  <si>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</si>
  <si>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</si>
  <si>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</si>
  <si>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</si>
  <si>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</si>
  <si>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</si>
  <si>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</si>
  <si>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</si>
  <si>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</si>
  <si>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</si>
  <si>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</si>
  <si>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</si>
  <si>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</si>
  <si>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</si>
  <si>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</si>
  <si>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</si>
  <si>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</si>
  <si>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</si>
  <si>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</si>
  <si>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</si>
  <si>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</si>
  <si>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</si>
  <si>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</si>
  <si>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</si>
  <si>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</si>
  <si>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</si>
  <si>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</si>
  <si>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</si>
  <si>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</si>
  <si>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</si>
  <si>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</si>
  <si>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</si>
  <si>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</si>
  <si>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</si>
  <si>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</si>
  <si>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</si>
  <si>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</si>
  <si>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</si>
  <si>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</si>
  <si>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</si>
  <si>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</si>
  <si>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</si>
  <si>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</si>
  <si>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</si>
  <si>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</si>
  <si>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</si>
  <si>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</si>
  <si>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</si>
  <si>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</si>
  <si>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</si>
  <si>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</si>
  <si>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</si>
  <si>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</si>
  <si>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</si>
  <si>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</si>
  <si>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</si>
  <si>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</si>
  <si>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</si>
  <si>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</si>
  <si>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</si>
  <si>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</si>
  <si>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</si>
  <si>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</si>
  <si>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</si>
  <si>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</si>
  <si>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</si>
  <si>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</si>
  <si>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</si>
  <si>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</si>
  <si>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</si>
  <si>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</si>
  <si>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</si>
  <si>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</si>
  <si>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</si>
  <si>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</si>
  <si>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</si>
  <si>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</si>
  <si>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</si>
  <si>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</si>
  <si>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</si>
  <si>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</si>
  <si>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</si>
  <si>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</si>
  <si>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</si>
  <si>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</si>
  <si>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</si>
  <si>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</si>
  <si>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</si>
  <si>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</si>
  <si>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</si>
  <si>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</si>
  <si>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</si>
  <si>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</si>
  <si>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</si>
  <si>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</si>
  <si>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</si>
  <si>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</si>
  <si>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</si>
  <si>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</si>
  <si>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</si>
  <si>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</si>
  <si>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</si>
  <si>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</si>
  <si>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</si>
  <si>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</si>
  <si>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</si>
  <si>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</si>
  <si>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</si>
  <si>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</si>
  <si>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</si>
  <si>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</si>
  <si>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</si>
  <si>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</si>
  <si>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</si>
  <si>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</si>
  <si>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</si>
  <si>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</si>
  <si>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</si>
  <si>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</si>
  <si>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</si>
  <si>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</si>
  <si>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</si>
  <si>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</si>
  <si>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</si>
  <si>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</si>
  <si>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</si>
  <si>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</si>
  <si>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</si>
  <si>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</si>
  <si>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</si>
  <si>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</si>
  <si>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</si>
  <si>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</si>
  <si>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</si>
  <si>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</si>
  <si>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</si>
  <si>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</si>
  <si>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</si>
  <si>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</si>
  <si>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</si>
  <si>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</si>
  <si>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</si>
  <si>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</si>
  <si>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</si>
  <si>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</si>
  <si>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</si>
  <si>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</si>
  <si>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</si>
  <si>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</si>
  <si>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</si>
  <si>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</si>
  <si>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</si>
  <si>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</si>
  <si>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</si>
  <si>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</si>
  <si>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</si>
  <si>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</si>
  <si>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</si>
  <si>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</si>
  <si>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</si>
  <si>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</si>
  <si>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</si>
  <si>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</si>
  <si>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</si>
  <si>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</si>
  <si>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</si>
  <si>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</si>
  <si>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</si>
  <si>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</si>
  <si>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</si>
  <si>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</si>
  <si>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</si>
  <si>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</si>
  <si>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</si>
  <si>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</si>
  <si>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</si>
  <si>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</si>
  <si>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</si>
  <si>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</si>
  <si>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</si>
  <si>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</si>
  <si>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</si>
  <si>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</si>
  <si>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</si>
  <si>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</si>
  <si>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</si>
  <si>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</si>
  <si>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</si>
  <si>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</si>
  <si>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</si>
  <si>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</si>
  <si>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</si>
  <si>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</si>
  <si>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</si>
  <si>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</si>
  <si>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</si>
  <si>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</si>
  <si>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</si>
  <si>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</si>
  <si>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</si>
  <si>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</si>
  <si>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</si>
  <si>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</si>
  <si>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</si>
  <si>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</si>
  <si>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</si>
  <si>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</si>
  <si>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</si>
  <si>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</si>
  <si>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</si>
  <si>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</si>
  <si>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</si>
  <si>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</si>
  <si>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</si>
  <si>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</si>
  <si>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</si>
  <si>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</si>
  <si>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</si>
  <si>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</si>
  <si>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</si>
  <si>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</si>
  <si>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</si>
  <si>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</si>
  <si>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</si>
  <si>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</si>
  <si>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</si>
  <si>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</si>
  <si>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</si>
  <si>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</si>
  <si>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</si>
  <si>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</si>
  <si>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</si>
  <si>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</si>
  <si>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</si>
  <si>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</si>
  <si>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</si>
  <si>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</si>
  <si>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</si>
  <si>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</si>
  <si>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</si>
  <si>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</si>
  <si>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</si>
  <si>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</si>
  <si>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</si>
  <si>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</si>
  <si>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</si>
  <si>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</si>
  <si>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</si>
  <si>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</si>
  <si>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</si>
  <si>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</si>
  <si>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</si>
  <si>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</si>
  <si>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</si>
  <si>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</si>
  <si>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</si>
  <si>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</si>
  <si>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</si>
  <si>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</si>
  <si>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</si>
  <si>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</si>
  <si>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</si>
  <si>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</si>
  <si>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</si>
  <si>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</si>
  <si>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</si>
  <si>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</si>
  <si>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</si>
  <si>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</si>
  <si>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</si>
  <si>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</si>
  <si>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</si>
  <si>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</si>
  <si>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</si>
  <si>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</si>
  <si>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</si>
  <si>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</si>
  <si>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</si>
  <si>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</si>
  <si>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</si>
  <si>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</si>
  <si>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</si>
  <si>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</si>
  <si>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</si>
  <si>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</si>
  <si>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</si>
  <si>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</si>
  <si>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</si>
  <si>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</si>
  <si>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</si>
  <si>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</si>
  <si>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</si>
  <si>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</si>
  <si>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</si>
  <si>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</si>
  <si>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</si>
  <si>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</si>
  <si>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</si>
  <si>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</si>
  <si>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</si>
  <si>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</si>
  <si>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</si>
  <si>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</si>
  <si>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</si>
  <si>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</si>
  <si>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</si>
  <si>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</si>
  <si>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</si>
  <si>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</si>
  <si>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</si>
  <si>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</si>
  <si>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</si>
  <si>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</si>
  <si>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</si>
  <si>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</si>
  <si>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</si>
  <si>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</si>
  <si>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</si>
  <si>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</si>
  <si>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</si>
  <si>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</si>
  <si>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</si>
  <si>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</si>
  <si>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</si>
  <si>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</si>
  <si>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</si>
  <si>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</si>
  <si>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</si>
  <si>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</si>
  <si>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</si>
  <si>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</si>
  <si>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</si>
  <si>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</si>
  <si>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</si>
  <si>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</si>
  <si>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</si>
  <si>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</si>
  <si>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</si>
  <si>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</si>
  <si>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</si>
  <si>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</si>
  <si>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</si>
  <si>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</si>
  <si>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</si>
  <si>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</si>
  <si>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</si>
  <si>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</si>
  <si>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</si>
  <si>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</si>
  <si>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</si>
  <si>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</si>
  <si>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</si>
  <si>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</si>
  <si>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</si>
  <si>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</si>
  <si>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</si>
  <si>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</si>
  <si>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</si>
  <si>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</si>
  <si>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</si>
  <si>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</si>
  <si>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</si>
  <si>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</si>
  <si>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</si>
  <si>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</si>
  <si>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</si>
  <si>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</si>
  <si>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</si>
  <si>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</si>
  <si>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</si>
  <si>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</si>
  <si>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</si>
  <si>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</si>
  <si>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</si>
  <si>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</si>
  <si>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</si>
  <si>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</si>
  <si>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</si>
  <si>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</si>
  <si>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</si>
  <si>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</si>
  <si>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</si>
  <si>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</si>
  <si>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</si>
  <si>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</si>
  <si>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</si>
  <si>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</si>
  <si>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</si>
  <si>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</si>
  <si>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</si>
  <si>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</si>
  <si>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</si>
  <si>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</si>
  <si>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</si>
  <si>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</si>
  <si>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</si>
  <si>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</si>
  <si>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</si>
  <si>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</si>
  <si>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</si>
  <si>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</si>
  <si>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</si>
  <si>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</si>
  <si>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</si>
  <si>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</si>
  <si>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</si>
  <si>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</si>
  <si>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</si>
  <si>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</si>
  <si>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</si>
  <si>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</si>
  <si>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</si>
  <si>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</si>
  <si>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</si>
  <si>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</si>
  <si>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</si>
  <si>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</si>
  <si>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</si>
  <si>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</si>
  <si>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</si>
  <si>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</si>
  <si>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</si>
  <si>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</si>
  <si>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</si>
  <si>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</si>
  <si>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</si>
  <si>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</si>
  <si>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</si>
  <si>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</si>
  <si>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</si>
  <si>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</si>
  <si>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</si>
  <si>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</si>
  <si>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</si>
  <si>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</si>
  <si>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</si>
  <si>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</si>
  <si>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</si>
  <si>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</si>
  <si>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</si>
  <si>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</si>
  <si>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</si>
  <si>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</si>
  <si>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</si>
  <si>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</si>
  <si>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</si>
  <si>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</si>
  <si>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</si>
  <si>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</si>
  <si>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</si>
  <si>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</si>
  <si>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</si>
  <si>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</si>
  <si>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</si>
  <si>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</si>
  <si>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</si>
  <si>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</si>
  <si>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</si>
  <si>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</si>
  <si>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</si>
  <si>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</si>
  <si>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</si>
  <si>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</si>
  <si>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</si>
  <si>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</si>
  <si>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</si>
  <si>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</si>
  <si>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</si>
  <si>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</si>
  <si>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</si>
  <si>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</si>
  <si>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</si>
  <si>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</si>
  <si>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</si>
  <si>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</si>
  <si>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</si>
  <si>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</si>
  <si>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</si>
  <si>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</si>
  <si>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</si>
  <si>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</si>
  <si>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</si>
  <si>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</si>
  <si>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</si>
  <si>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</si>
  <si>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</si>
  <si>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</si>
  <si>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</si>
  <si>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</si>
  <si>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</si>
  <si>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</si>
  <si>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</si>
  <si>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</si>
  <si>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</si>
  <si>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</si>
  <si>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</si>
  <si>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</si>
  <si>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</si>
  <si>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</si>
  <si>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</si>
  <si>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</si>
  <si>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</si>
  <si>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</si>
  <si>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</si>
  <si>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</si>
  <si>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</si>
  <si>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</si>
  <si>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</si>
  <si>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</si>
  <si>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</si>
  <si>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</si>
  <si>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</si>
  <si>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</si>
  <si>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</si>
  <si>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</si>
  <si>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</si>
  <si>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</si>
  <si>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</si>
  <si>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</si>
  <si>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</si>
  <si>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</si>
  <si>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</si>
  <si>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</si>
  <si>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</si>
  <si>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</si>
  <si>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</si>
  <si>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</si>
  <si>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</si>
  <si>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</si>
  <si>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</si>
  <si>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</si>
  <si>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</si>
  <si>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</si>
  <si>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</si>
  <si>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</si>
  <si>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</si>
  <si>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</si>
  <si>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</si>
  <si>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</si>
  <si>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</si>
  <si>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</si>
  <si>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</si>
  <si>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</si>
  <si>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</si>
  <si>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</si>
  <si>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</si>
  <si>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</si>
  <si>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</si>
  <si>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</si>
  <si>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</si>
  <si>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</si>
  <si>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</si>
  <si>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</si>
  <si>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</si>
  <si>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</si>
  <si>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</si>
  <si>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</si>
  <si>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</si>
  <si>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</si>
  <si>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</si>
  <si>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</si>
  <si>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</si>
  <si>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</si>
  <si>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</si>
  <si>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</si>
  <si>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</si>
  <si>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</si>
  <si>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</si>
  <si>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</si>
  <si>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</si>
  <si>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</si>
  <si>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</si>
  <si>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</si>
  <si>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</si>
  <si>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</si>
  <si>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</si>
  <si>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</si>
  <si>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</si>
  <si>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</si>
  <si>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</si>
  <si>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</si>
  <si>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</si>
  <si>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</si>
  <si>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</si>
  <si>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</si>
  <si>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</si>
  <si>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</si>
  <si>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</si>
  <si>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</si>
  <si>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</si>
  <si>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</si>
  <si>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</si>
  <si>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</si>
  <si>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</si>
  <si>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</si>
  <si>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</si>
  <si>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</si>
  <si>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</si>
  <si>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</si>
  <si>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</si>
  <si>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</si>
  <si>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</si>
  <si>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</si>
  <si>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</si>
  <si>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</si>
  <si>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</si>
  <si>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</si>
  <si>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</si>
  <si>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</si>
  <si>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</si>
  <si>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</si>
  <si>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</si>
  <si>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</si>
  <si>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</si>
  <si>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</si>
  <si>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</si>
  <si>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</si>
  <si>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</si>
  <si>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</si>
  <si>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</si>
  <si>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</si>
  <si>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</si>
  <si>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</si>
  <si>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</si>
  <si>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</si>
  <si>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</si>
  <si>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</si>
  <si>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</si>
  <si>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</si>
  <si>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</si>
  <si>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</si>
  <si>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</si>
  <si>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</si>
  <si>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</si>
  <si>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</si>
  <si>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</si>
  <si>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</si>
  <si>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</si>
  <si>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</si>
  <si>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</si>
  <si>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</si>
  <si>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</si>
  <si>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</si>
  <si>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</si>
  <si>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</si>
  <si>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</si>
  <si>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</si>
  <si>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</si>
  <si>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</si>
  <si>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</si>
  <si>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</si>
  <si>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</si>
  <si>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</si>
  <si>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</si>
  <si>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</si>
  <si>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</si>
  <si>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</si>
  <si>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</si>
  <si>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</si>
  <si>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</si>
  <si>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</si>
  <si>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</si>
  <si>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</si>
  <si>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</si>
  <si>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</si>
  <si>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</si>
  <si>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</si>
  <si>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</si>
  <si>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</si>
  <si>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</si>
  <si>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</si>
  <si>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</si>
  <si>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</si>
  <si>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</si>
  <si>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</si>
  <si>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</si>
  <si>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</si>
  <si>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</si>
  <si>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</si>
  <si>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</si>
  <si>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</si>
  <si>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</si>
  <si>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</si>
  <si>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</si>
  <si>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</si>
  <si>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</si>
  <si>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</si>
  <si>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</si>
  <si>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</si>
  <si>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</si>
  <si>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</si>
  <si>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</si>
  <si>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</si>
  <si>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</si>
  <si>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</si>
  <si>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</si>
  <si>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</si>
  <si>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</si>
  <si>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</si>
  <si>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</si>
  <si>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</si>
  <si>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</si>
  <si>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</si>
  <si>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</si>
  <si>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</si>
  <si>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</si>
  <si>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</si>
  <si>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</si>
  <si>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</si>
  <si>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</si>
  <si>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</si>
  <si>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</si>
  <si>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</si>
  <si>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</si>
  <si>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</si>
  <si>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</si>
  <si>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</si>
  <si>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</si>
  <si>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</si>
  <si>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</si>
  <si>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</si>
  <si>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</si>
  <si>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</si>
  <si>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</si>
  <si>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</si>
  <si>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</si>
  <si>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</si>
  <si>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</si>
  <si>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</si>
  <si>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</si>
  <si>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</si>
  <si>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</si>
  <si>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</si>
  <si>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</si>
  <si>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</si>
  <si>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</si>
  <si>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</si>
  <si>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</si>
  <si>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</si>
  <si>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</si>
  <si>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</si>
  <si>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</si>
  <si>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</si>
  <si>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</si>
  <si>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</si>
  <si>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</si>
  <si>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</si>
  <si>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</si>
  <si>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</si>
  <si>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</si>
  <si>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</si>
  <si>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</si>
  <si>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</si>
  <si>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</si>
  <si>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</si>
  <si>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</si>
  <si>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</si>
  <si>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</si>
  <si>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</si>
  <si>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</si>
  <si>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</si>
  <si>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</si>
  <si>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</si>
  <si>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</si>
  <si>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</si>
  <si>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</si>
  <si>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</si>
  <si>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</si>
  <si>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</si>
  <si>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</si>
  <si>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</si>
  <si>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</si>
  <si>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</si>
  <si>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</si>
  <si>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</si>
  <si>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</si>
  <si>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</si>
  <si>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</si>
  <si>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</si>
  <si>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</si>
  <si>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</si>
  <si>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</si>
  <si>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</si>
  <si>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</si>
  <si>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</si>
  <si>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</si>
  <si>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</si>
  <si>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</si>
  <si>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</si>
  <si>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</si>
  <si>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</si>
  <si>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</si>
  <si>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</si>
  <si>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</si>
  <si>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</si>
  <si>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</si>
  <si>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</si>
  <si>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</si>
  <si>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</si>
  <si>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</si>
  <si>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</si>
  <si>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</si>
  <si>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</si>
  <si>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</si>
  <si>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</si>
  <si>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</si>
  <si>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</si>
  <si>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</si>
  <si>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</si>
  <si>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</si>
  <si>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</si>
  <si>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</si>
  <si>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</si>
  <si>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</si>
  <si>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</si>
  <si>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</si>
  <si>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</si>
  <si>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</si>
  <si>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</si>
  <si>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</si>
  <si>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</si>
  <si>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</si>
  <si>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</si>
  <si>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</si>
  <si>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</si>
  <si>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</si>
  <si>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</si>
  <si>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</si>
  <si>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</si>
  <si>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</si>
  <si>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</si>
  <si>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</si>
  <si>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</si>
  <si>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</si>
  <si>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</si>
  <si>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</si>
  <si>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</si>
  <si>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</si>
  <si>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</si>
  <si>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</si>
  <si>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</si>
  <si>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</si>
  <si>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</si>
  <si>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</si>
  <si>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</si>
  <si>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</si>
  <si>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</si>
  <si>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</si>
  <si>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</si>
  <si>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</si>
  <si>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</si>
  <si>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</si>
  <si>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</si>
  <si>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</si>
  <si>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</si>
  <si>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</si>
  <si>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</si>
  <si>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</si>
  <si>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</si>
  <si>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</si>
  <si>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</si>
  <si>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</si>
  <si>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</si>
  <si>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</si>
  <si>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</si>
  <si>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</si>
  <si>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</si>
  <si>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</si>
  <si>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</si>
  <si>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</si>
  <si>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</si>
  <si>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</si>
  <si>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</si>
  <si>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</si>
  <si>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</si>
  <si>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</si>
  <si>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</si>
  <si>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</si>
  <si>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</si>
  <si>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</si>
  <si>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</si>
  <si>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</si>
  <si>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</si>
  <si>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</si>
  <si>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</si>
  <si>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</si>
  <si>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</si>
  <si>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</si>
  <si>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</si>
  <si>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</si>
  <si>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</si>
  <si>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</si>
  <si>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</si>
  <si>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</si>
  <si>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</si>
  <si>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</si>
  <si>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</si>
  <si>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</si>
  <si>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</si>
  <si>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</si>
  <si>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</si>
  <si>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</si>
  <si>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</si>
  <si>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</si>
  <si>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</si>
  <si>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</si>
  <si>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</si>
  <si>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</si>
  <si>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</si>
  <si>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</si>
  <si>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</si>
  <si>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</si>
  <si>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</si>
  <si>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</si>
  <si>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</si>
  <si>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</si>
  <si>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</si>
  <si>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</si>
  <si>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</si>
  <si>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</si>
  <si>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</si>
  <si>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</si>
  <si>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</si>
  <si>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</si>
  <si>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</si>
  <si>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</si>
  <si>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</si>
  <si>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</si>
  <si>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</si>
  <si>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</si>
  <si>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</si>
  <si>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</si>
  <si>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</si>
  <si>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</si>
  <si>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</si>
  <si>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</si>
  <si>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</si>
  <si>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</si>
  <si>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</si>
  <si>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</si>
  <si>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</si>
  <si>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</si>
  <si>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</si>
  <si>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</si>
  <si>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</si>
  <si>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</si>
  <si>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</si>
  <si>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</si>
  <si>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</si>
  <si>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</si>
  <si>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</si>
  <si>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</si>
  <si>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</si>
  <si>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</si>
  <si>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</si>
  <si>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</si>
  <si>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</si>
  <si>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</si>
  <si>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</si>
  <si>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</si>
  <si>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</si>
  <si>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</si>
  <si>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</si>
  <si>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</si>
  <si>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</si>
  <si>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</si>
  <si>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</si>
  <si>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</si>
  <si>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</si>
  <si>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</si>
  <si>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</si>
  <si>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</si>
  <si>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</si>
  <si>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</si>
  <si>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</si>
  <si>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</si>
  <si>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</si>
  <si>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</si>
  <si>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</si>
  <si>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</si>
  <si>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</si>
  <si>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</si>
  <si>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</si>
  <si>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</si>
  <si>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</si>
  <si>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</si>
  <si>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</si>
  <si>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</si>
  <si>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</si>
  <si>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</si>
  <si>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</si>
  <si>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</si>
  <si>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</si>
  <si>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</si>
  <si>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</si>
  <si>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</si>
  <si>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</si>
  <si>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</si>
  <si>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</si>
  <si>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</si>
  <si>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</si>
  <si>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</si>
  <si>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</si>
  <si>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</si>
  <si>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</si>
  <si>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</si>
  <si>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</si>
  <si>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</si>
  <si>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</si>
  <si>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</si>
  <si>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</si>
  <si>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</si>
  <si>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</si>
  <si>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</si>
  <si>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</si>
  <si>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</si>
  <si>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</si>
  <si>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</si>
  <si>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</si>
  <si>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</si>
  <si>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</si>
  <si>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</si>
  <si>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</si>
  <si>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</si>
  <si>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</si>
  <si>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</si>
  <si>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</si>
  <si>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</si>
  <si>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</si>
  <si>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</si>
  <si>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</si>
  <si>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</si>
  <si>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</si>
  <si>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</si>
  <si>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</si>
  <si>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</si>
  <si>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</si>
  <si>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</si>
  <si>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</si>
  <si>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</si>
  <si>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</si>
  <si>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</si>
  <si>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</si>
  <si>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</si>
  <si>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</si>
  <si>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</si>
  <si>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</si>
  <si>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</si>
  <si>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</si>
  <si>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</si>
  <si>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</si>
  <si>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</si>
  <si>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</si>
  <si>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</si>
  <si>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</si>
  <si>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</si>
  <si>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</si>
  <si>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</si>
  <si>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</si>
  <si>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</si>
  <si>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</si>
  <si>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</si>
  <si>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</si>
  <si>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</si>
  <si>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</si>
  <si>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</si>
  <si>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</si>
  <si>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</si>
  <si>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</si>
  <si>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</si>
  <si>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</si>
  <si>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</si>
  <si>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</si>
  <si>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</si>
  <si>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</si>
  <si>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</si>
  <si>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</si>
  <si>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</si>
  <si>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</si>
  <si>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</si>
  <si>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</si>
  <si>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</si>
  <si>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</si>
  <si>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</si>
  <si>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</si>
  <si>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</si>
  <si>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</si>
  <si>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</si>
  <si>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</si>
  <si>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</si>
  <si>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</si>
  <si>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</si>
  <si>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</si>
  <si>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</si>
  <si>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</si>
  <si>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</si>
  <si>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</si>
  <si>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</si>
  <si>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</si>
  <si>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</si>
  <si>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</si>
  <si>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</si>
  <si>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</si>
  <si>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</si>
  <si>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</si>
  <si>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</si>
  <si>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</si>
  <si>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</si>
  <si>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</si>
  <si>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</si>
  <si>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</si>
  <si>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</si>
  <si>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</si>
  <si>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</si>
  <si>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</si>
  <si>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</si>
  <si>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</si>
  <si>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</si>
  <si>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</si>
  <si>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</si>
  <si>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</si>
  <si>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</si>
  <si>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</si>
  <si>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</si>
  <si>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</si>
  <si>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</si>
  <si>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</si>
  <si>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</si>
  <si>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</si>
  <si>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</si>
  <si>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</si>
  <si>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</si>
  <si>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</si>
  <si>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</si>
  <si>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</si>
  <si>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</si>
  <si>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</si>
  <si>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</si>
  <si>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</si>
  <si>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</si>
  <si>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</si>
  <si>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</si>
  <si>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</si>
  <si>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</si>
  <si>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</si>
  <si>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</si>
  <si>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</si>
  <si>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</si>
  <si>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</si>
  <si>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</si>
  <si>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</si>
  <si>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</si>
  <si>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</si>
  <si>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</si>
  <si>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</si>
  <si>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</si>
  <si>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</si>
  <si>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</si>
  <si>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</si>
  <si>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</si>
  <si>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</si>
  <si>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</si>
  <si>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</si>
  <si>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</si>
  <si>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</si>
  <si>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</si>
  <si>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</si>
  <si>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</si>
  <si>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</si>
  <si>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</si>
  <si>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</si>
  <si>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</si>
  <si>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</si>
  <si>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</si>
  <si>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</si>
  <si>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</si>
  <si>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</si>
  <si>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</si>
  <si>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</si>
  <si>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</si>
  <si>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</si>
  <si>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</si>
  <si>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</si>
  <si>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</si>
  <si>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</si>
  <si>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</si>
  <si>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</si>
  <si>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</si>
  <si>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</si>
  <si>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</si>
  <si>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</si>
  <si>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</si>
  <si>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</si>
  <si>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</si>
  <si>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</si>
  <si>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</si>
  <si>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</si>
  <si>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</si>
  <si>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</si>
  <si>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</si>
  <si>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</si>
  <si>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</si>
  <si>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</si>
  <si>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</si>
  <si>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</si>
  <si>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</si>
  <si>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</si>
  <si>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</si>
  <si>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</si>
  <si>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</si>
  <si>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</si>
  <si>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</si>
  <si>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</si>
  <si>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</si>
  <si>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</si>
  <si>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</si>
  <si>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</si>
  <si>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</si>
  <si>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</si>
  <si>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</si>
  <si>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</si>
  <si>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</si>
  <si>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</si>
  <si>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</si>
  <si>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</si>
  <si>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</si>
  <si>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</si>
  <si>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</si>
  <si>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</si>
  <si>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</si>
  <si>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</si>
  <si>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</si>
  <si>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</si>
  <si>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</si>
  <si>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</si>
  <si>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</si>
  <si>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</si>
  <si>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</si>
  <si>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</si>
  <si>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</si>
  <si>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</si>
  <si>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</si>
  <si>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</si>
  <si>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</si>
  <si>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</si>
  <si>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</si>
  <si>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</si>
  <si>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</si>
  <si>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</si>
  <si>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</si>
  <si>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</si>
  <si>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</si>
  <si>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</si>
  <si>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</si>
  <si>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</si>
  <si>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</si>
  <si>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</si>
  <si>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</si>
  <si>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</si>
  <si>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</si>
  <si>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</si>
  <si>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</si>
  <si>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</si>
  <si>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</si>
  <si>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</si>
  <si>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</si>
  <si>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</si>
  <si>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</si>
  <si>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</si>
  <si>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</si>
  <si>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</si>
  <si>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</si>
  <si>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</si>
  <si>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</si>
  <si>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</si>
  <si>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</si>
  <si>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</si>
  <si>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</si>
  <si>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</si>
  <si>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</si>
  <si>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</si>
  <si>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</si>
  <si>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</si>
  <si>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</si>
  <si>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</si>
  <si>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</si>
  <si>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</si>
  <si>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</si>
  <si>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</si>
  <si>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</si>
  <si>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</si>
  <si>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</si>
  <si>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</si>
  <si>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</si>
  <si>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</si>
  <si>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</si>
  <si>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</si>
  <si>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</si>
  <si>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</si>
  <si>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</si>
  <si>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</si>
  <si>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</si>
  <si>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</si>
  <si>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</si>
  <si>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</si>
  <si>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</si>
  <si>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</si>
  <si>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</si>
  <si>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</si>
  <si>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</si>
  <si>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</si>
  <si>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</si>
  <si>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</si>
  <si>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</si>
  <si>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</si>
  <si>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</si>
  <si>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</si>
  <si>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</si>
  <si>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</si>
  <si>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</si>
  <si>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</si>
  <si>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</si>
  <si>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</si>
  <si>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</si>
  <si>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</si>
  <si>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</si>
  <si>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</si>
  <si>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</si>
  <si>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</si>
  <si>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</si>
  <si>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</si>
  <si>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</si>
  <si>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</si>
  <si>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</si>
  <si>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</si>
  <si>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</si>
  <si>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</si>
  <si>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</si>
  <si>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</si>
  <si>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</si>
  <si>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</si>
  <si>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</si>
  <si>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</si>
  <si>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</si>
  <si>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</si>
  <si>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</si>
  <si>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</si>
  <si>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</si>
  <si>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</si>
  <si>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</si>
  <si>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</si>
  <si>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</si>
  <si>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</si>
  <si>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</si>
  <si>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</si>
  <si>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</si>
  <si>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</si>
  <si>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</si>
  <si>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</si>
  <si>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</si>
  <si>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</si>
  <si>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</si>
  <si>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</si>
  <si>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</si>
  <si>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</si>
  <si>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</si>
  <si>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</si>
  <si>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</si>
  <si>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</si>
  <si>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</si>
  <si>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</si>
  <si>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</si>
  <si>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</si>
  <si>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</si>
  <si>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</si>
  <si>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</si>
  <si>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</si>
  <si>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</si>
  <si>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</si>
  <si>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</si>
  <si>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</si>
  <si>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</si>
  <si>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</si>
  <si>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</si>
  <si>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</si>
  <si>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</si>
  <si>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</si>
  <si>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</si>
  <si>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</si>
  <si>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</si>
  <si>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</si>
  <si>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</si>
  <si>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</si>
  <si>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</si>
  <si>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</si>
  <si>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</si>
  <si>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</si>
  <si>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</si>
  <si>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</si>
  <si>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</si>
  <si>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</si>
  <si>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</si>
  <si>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</si>
  <si>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</si>
  <si>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</si>
  <si>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</si>
  <si>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</si>
  <si>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</si>
  <si>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</si>
  <si>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</si>
  <si>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</si>
  <si>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</si>
  <si>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</si>
  <si>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</si>
  <si>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</si>
  <si>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</si>
  <si>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</si>
  <si>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</si>
  <si>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</si>
  <si>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</si>
  <si>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</si>
  <si>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</si>
  <si>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</si>
  <si>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</si>
  <si>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</si>
  <si>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</si>
  <si>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</si>
  <si>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</si>
  <si>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</si>
  <si>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</si>
  <si>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</si>
  <si>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</si>
  <si>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</si>
  <si>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</si>
  <si>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</si>
  <si>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</si>
  <si>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</si>
  <si>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</si>
  <si>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</si>
  <si>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</si>
  <si>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</si>
  <si>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</si>
  <si>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</si>
  <si>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</si>
  <si>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</si>
  <si>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</si>
  <si>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</si>
  <si>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</si>
  <si>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</si>
  <si>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</si>
  <si>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</si>
  <si>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</si>
  <si>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</si>
  <si>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</si>
  <si>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</si>
  <si>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</si>
  <si>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</si>
  <si>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</si>
  <si>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</si>
  <si>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</si>
  <si>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</si>
  <si>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</si>
  <si>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</si>
  <si>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</si>
  <si>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</si>
  <si>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</si>
  <si>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</si>
  <si>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</si>
  <si>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</si>
  <si>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</si>
  <si>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</si>
  <si>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</si>
  <si>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</si>
  <si>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</si>
  <si>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</si>
  <si>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</si>
  <si>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</si>
  <si>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</si>
  <si>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</si>
  <si>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</si>
  <si>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</si>
  <si>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</si>
  <si>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</si>
  <si>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</si>
  <si>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</si>
  <si>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</si>
  <si>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</si>
  <si>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</si>
  <si>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</si>
  <si>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</si>
  <si>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</si>
  <si>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</si>
  <si>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</si>
  <si>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</si>
  <si>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</si>
  <si>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</si>
  <si>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</si>
  <si>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</si>
  <si>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</si>
  <si>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</si>
  <si>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</si>
  <si>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</si>
  <si>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</si>
  <si>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</si>
  <si>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</si>
  <si>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</si>
  <si>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</si>
  <si>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</si>
  <si>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</si>
  <si>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</si>
  <si>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</si>
  <si>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</si>
  <si>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</si>
  <si>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</si>
  <si>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</si>
  <si>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</si>
  <si>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</si>
  <si>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</si>
  <si>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</si>
  <si>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</si>
  <si>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</si>
  <si>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</si>
  <si>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</si>
  <si>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</si>
  <si>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</si>
  <si>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</si>
  <si>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</si>
  <si>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</si>
  <si>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</si>
  <si>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</si>
  <si>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</si>
  <si>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</si>
  <si>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</si>
  <si>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</si>
  <si>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</si>
  <si>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</si>
  <si>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</si>
  <si>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</si>
  <si>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</si>
  <si>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</si>
  <si>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</si>
  <si>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</si>
  <si>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</si>
  <si>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</si>
  <si>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</si>
  <si>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</si>
  <si>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</si>
  <si>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</si>
  <si>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</si>
  <si>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</si>
  <si>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</si>
  <si>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</si>
  <si>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</si>
  <si>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</si>
  <si>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</si>
  <si>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</si>
  <si>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</si>
  <si>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</si>
  <si>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</si>
  <si>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</si>
  <si>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</si>
  <si>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</si>
  <si>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</si>
  <si>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</si>
  <si>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</si>
  <si>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</si>
  <si>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</si>
  <si>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</si>
  <si>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</si>
  <si>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</si>
  <si>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</si>
  <si>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</si>
  <si>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</si>
  <si>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</si>
  <si>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</si>
  <si>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</si>
  <si>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</si>
  <si>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</si>
  <si>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</si>
  <si>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</si>
  <si>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</si>
  <si>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</si>
  <si>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</si>
  <si>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</si>
  <si>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</si>
  <si>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</si>
  <si>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</si>
  <si>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</si>
  <si>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</si>
  <si>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</si>
  <si>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</si>
  <si>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</si>
  <si>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</si>
  <si>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</si>
  <si>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</si>
  <si>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</si>
  <si>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</si>
  <si>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</si>
  <si>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</si>
  <si>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</si>
  <si>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</si>
  <si>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</si>
  <si>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</si>
  <si>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</si>
  <si>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</si>
  <si>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</si>
  <si>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</si>
  <si>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</si>
  <si>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</si>
  <si>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</si>
  <si>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</si>
  <si>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</si>
  <si>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</si>
  <si>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</si>
  <si>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</si>
  <si>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</si>
  <si>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</si>
  <si>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</si>
  <si>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</si>
  <si>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</si>
  <si>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</si>
  <si>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</si>
  <si>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</si>
  <si>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</si>
  <si>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</si>
  <si>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</si>
  <si>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</si>
  <si>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</si>
  <si>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</si>
  <si>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</si>
  <si>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</si>
  <si>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</si>
  <si>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</si>
  <si>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</si>
  <si>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</si>
  <si>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</si>
  <si>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</si>
  <si>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</si>
  <si>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</si>
  <si>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</si>
  <si>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</si>
  <si>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</si>
  <si>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</si>
  <si>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</si>
  <si>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</si>
  <si>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</si>
  <si>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</si>
  <si>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</si>
  <si>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</si>
  <si>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</si>
  <si>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</si>
  <si>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</si>
  <si>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</si>
  <si>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</si>
  <si>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</si>
  <si>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</si>
  <si>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</si>
  <si>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</si>
  <si>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</si>
  <si>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</si>
  <si>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</si>
  <si>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</si>
  <si>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</si>
  <si>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</si>
  <si>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</si>
  <si>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</si>
  <si>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</si>
  <si>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</si>
  <si>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</si>
  <si>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</si>
  <si>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</si>
  <si>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</si>
  <si>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</si>
  <si>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</si>
  <si>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</si>
  <si>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</si>
  <si>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</si>
  <si>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</si>
  <si>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</si>
  <si>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</si>
  <si>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</si>
  <si>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</si>
  <si>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</si>
  <si>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</si>
  <si>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</si>
  <si>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</si>
  <si>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</si>
  <si>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</si>
  <si>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</si>
  <si>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</si>
  <si>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</si>
  <si>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</si>
  <si>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</si>
  <si>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</si>
  <si>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</si>
  <si>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</si>
  <si>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</si>
  <si>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</si>
  <si>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</si>
  <si>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</si>
  <si>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</si>
  <si>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</si>
  <si>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</si>
  <si>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</si>
  <si>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</si>
  <si>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</si>
  <si>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</si>
  <si>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</si>
  <si>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</si>
  <si>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</si>
  <si>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</si>
  <si>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</si>
  <si>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</si>
  <si>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</si>
  <si>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</si>
  <si>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</si>
  <si>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</si>
  <si>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</si>
  <si>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</si>
  <si>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</si>
  <si>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</si>
  <si>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</si>
  <si>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</si>
  <si>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</si>
  <si>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</si>
  <si>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</si>
  <si>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</si>
  <si>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</si>
  <si>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</si>
  <si>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</si>
  <si>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</si>
  <si>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</si>
  <si>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</si>
  <si>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</si>
  <si>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</si>
  <si>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</si>
  <si>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</si>
  <si>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</si>
  <si>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</si>
  <si>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</si>
  <si>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</si>
  <si>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</si>
  <si>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</si>
  <si>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</si>
  <si>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</si>
  <si>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</si>
  <si>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</si>
  <si>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</si>
  <si>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</si>
  <si>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</si>
  <si>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</si>
  <si>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</si>
  <si>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</si>
  <si>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</si>
  <si>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</si>
  <si>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</si>
  <si>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</si>
  <si>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</si>
  <si>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</si>
  <si>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</si>
  <si>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</si>
  <si>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</si>
  <si>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</si>
  <si>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</si>
  <si>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</si>
  <si>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</si>
  <si>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</si>
  <si>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</si>
  <si>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</si>
  <si>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</si>
  <si>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</si>
  <si>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</si>
  <si>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</si>
  <si>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</si>
  <si>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</si>
  <si>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</si>
  <si>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</si>
  <si>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</si>
  <si>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</si>
  <si>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</si>
  <si>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</si>
  <si>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</si>
  <si>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</si>
  <si>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</si>
  <si>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</si>
  <si>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</si>
  <si>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</si>
  <si>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</si>
  <si>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</si>
  <si>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</si>
  <si>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</si>
  <si>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</si>
  <si>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</si>
  <si>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</si>
  <si>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</si>
  <si>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</si>
  <si>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</si>
  <si>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</si>
  <si>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</si>
  <si>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</si>
  <si>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</si>
  <si>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</si>
  <si>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</si>
  <si>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</si>
  <si>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</si>
  <si>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</si>
  <si>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</si>
  <si>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</si>
  <si>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</si>
  <si>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</si>
  <si>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</si>
  <si>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</si>
  <si>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</si>
  <si>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</si>
  <si>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</si>
  <si>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</si>
  <si>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</si>
  <si>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</si>
  <si>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</si>
  <si>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</si>
  <si>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</si>
  <si>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</si>
  <si>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</si>
  <si>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</si>
  <si>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</si>
  <si>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</si>
  <si>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</si>
  <si>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</si>
  <si>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</si>
  <si>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</si>
  <si>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</si>
  <si>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</si>
  <si>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</si>
  <si>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</si>
  <si>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</si>
  <si>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</si>
  <si>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</si>
  <si>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</si>
  <si>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</si>
  <si>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</si>
  <si>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</si>
  <si>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</si>
  <si>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</si>
  <si>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</si>
  <si>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</si>
  <si>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</si>
  <si>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</si>
  <si>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</si>
  <si>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</si>
  <si>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</si>
  <si>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</si>
  <si>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</si>
  <si>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</si>
  <si>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</si>
  <si>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</si>
  <si>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</si>
  <si>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</si>
  <si>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</si>
  <si>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</si>
  <si>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</si>
  <si>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</si>
  <si>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</si>
  <si>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</si>
  <si>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</si>
  <si>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</si>
  <si>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</si>
  <si>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</si>
  <si>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</si>
  <si>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</si>
  <si>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</si>
  <si>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</si>
  <si>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</si>
  <si>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</si>
  <si>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</si>
  <si>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</si>
  <si>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</si>
  <si>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</si>
  <si>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</si>
  <si>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</si>
  <si>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</si>
  <si>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</si>
  <si>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</si>
  <si>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</si>
  <si>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</si>
  <si>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</si>
  <si>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</si>
  <si>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</si>
  <si>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</si>
  <si>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</si>
  <si>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</si>
  <si>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</si>
  <si>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</si>
  <si>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</si>
  <si>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</si>
  <si>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</si>
  <si>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</si>
  <si>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</si>
  <si>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</si>
  <si>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</si>
  <si>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</si>
  <si>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</si>
  <si>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</si>
  <si>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</si>
  <si>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</si>
  <si>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</si>
  <si>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</si>
  <si>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</si>
  <si>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</si>
  <si>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</si>
  <si>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</si>
  <si>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</si>
  <si>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</si>
  <si>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</si>
  <si>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</si>
  <si>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</si>
  <si>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</si>
  <si>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</si>
  <si>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</si>
  <si>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</si>
  <si>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</si>
  <si>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</si>
  <si>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</si>
  <si>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</si>
  <si>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</si>
  <si>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</si>
  <si>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</si>
  <si>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</si>
  <si>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</si>
  <si>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</si>
  <si>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</si>
  <si>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</si>
  <si>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</si>
  <si>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</si>
  <si>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</si>
  <si>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</si>
  <si>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</si>
  <si>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</si>
  <si>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</si>
  <si>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</si>
  <si>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</si>
  <si>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</si>
  <si>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</si>
  <si>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</si>
  <si>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</si>
  <si>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</si>
  <si>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</si>
  <si>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</si>
  <si>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</si>
  <si>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</si>
  <si>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</si>
  <si>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</si>
  <si>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</si>
  <si>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</si>
  <si>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</si>
  <si>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</si>
  <si>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</si>
  <si>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</si>
  <si>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</si>
  <si>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</si>
  <si>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</si>
  <si>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</si>
  <si>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</si>
  <si>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</si>
  <si>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</si>
  <si>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</si>
  <si>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</si>
  <si>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</si>
  <si>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</si>
  <si>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</si>
  <si>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</si>
  <si>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</si>
  <si>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</si>
  <si>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</si>
  <si>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</si>
  <si>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</si>
  <si>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</si>
  <si>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</si>
  <si>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</si>
  <si>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</si>
  <si>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</si>
  <si>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</si>
  <si>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</si>
  <si>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</si>
  <si>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</si>
  <si>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</si>
  <si>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</si>
  <si>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</si>
  <si>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</si>
  <si>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</si>
  <si>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</si>
  <si>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</si>
  <si>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</si>
  <si>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</si>
  <si>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</si>
  <si>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</si>
  <si>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</si>
  <si>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</si>
  <si>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</si>
  <si>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</si>
  <si>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</si>
  <si>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</si>
  <si>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</si>
  <si>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</si>
  <si>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</si>
  <si>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</si>
  <si>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</si>
  <si>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</si>
  <si>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</si>
  <si>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</si>
  <si>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</si>
  <si>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</si>
  <si>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</si>
  <si>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</si>
  <si>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</si>
  <si>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</si>
  <si>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</si>
  <si>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</si>
  <si>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</si>
  <si>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</si>
  <si>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</si>
  <si>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</si>
  <si>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</si>
  <si>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</si>
  <si>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</si>
  <si>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</si>
  <si>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</si>
  <si>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</si>
  <si>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</si>
  <si>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</si>
  <si>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</si>
  <si>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</si>
  <si>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</si>
  <si>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</si>
  <si>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</si>
  <si>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</si>
  <si>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</si>
  <si>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</si>
  <si>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</si>
  <si>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</si>
  <si>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</si>
  <si>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</si>
  <si>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</si>
  <si>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</si>
  <si>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</si>
  <si>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</si>
  <si>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</si>
  <si>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</si>
  <si>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</si>
  <si>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</si>
  <si>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</si>
  <si>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</si>
  <si>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</si>
  <si>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</si>
  <si>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</si>
  <si>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</si>
  <si>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</si>
  <si>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</si>
  <si>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</si>
  <si>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</si>
  <si>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</si>
  <si>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</si>
  <si>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</si>
  <si>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</si>
  <si>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</si>
  <si>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</si>
  <si>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</si>
  <si>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</si>
  <si>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</si>
  <si>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</si>
  <si>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</si>
  <si>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</si>
  <si>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</si>
  <si>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</si>
  <si>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</si>
  <si>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</si>
  <si>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</si>
  <si>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</si>
  <si>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</si>
  <si>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</si>
  <si>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</si>
  <si>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</si>
  <si>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</si>
  <si>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</si>
  <si>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</si>
  <si>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</si>
  <si>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</si>
  <si>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</si>
  <si>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</si>
  <si>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</si>
  <si>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</si>
  <si>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</si>
  <si>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</si>
  <si>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</si>
  <si>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</si>
  <si>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</si>
  <si>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</si>
  <si>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</si>
  <si>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</si>
  <si>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</si>
  <si>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</si>
  <si>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</si>
  <si>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</si>
  <si>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</si>
  <si>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</si>
  <si>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</si>
  <si>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</si>
  <si>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</si>
  <si>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</si>
  <si>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</si>
  <si>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</si>
  <si>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</si>
  <si>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</si>
  <si>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</si>
  <si>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</si>
  <si>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</si>
  <si>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</si>
  <si>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</si>
  <si>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</si>
  <si>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</si>
  <si>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</si>
  <si>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</si>
  <si>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</si>
  <si>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</si>
  <si>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</si>
  <si>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</si>
  <si>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</si>
  <si>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</si>
  <si>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</si>
  <si>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</si>
  <si>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</si>
  <si>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</si>
  <si>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</si>
  <si>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</si>
  <si>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</si>
  <si>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</si>
  <si>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</si>
  <si>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</si>
  <si>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</si>
  <si>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</si>
  <si>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</si>
  <si>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</si>
  <si>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</si>
  <si>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</si>
  <si>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</si>
  <si>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</si>
  <si>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</si>
  <si>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</si>
  <si>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</si>
  <si>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</si>
  <si>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</si>
  <si>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</si>
  <si>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</si>
  <si>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</si>
  <si>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</si>
  <si>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</si>
  <si>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</si>
  <si>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</si>
  <si>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</si>
  <si>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</si>
  <si>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</si>
  <si>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</si>
  <si>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</si>
  <si>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</si>
  <si>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</si>
  <si>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</si>
  <si>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</si>
  <si>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</si>
  <si>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</si>
  <si>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</si>
  <si>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</si>
  <si>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</si>
  <si>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</si>
  <si>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</si>
  <si>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</si>
  <si>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</si>
  <si>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</si>
  <si>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</si>
  <si>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</si>
  <si>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</si>
  <si>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</si>
  <si>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</si>
  <si>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</si>
  <si>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</si>
  <si>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</si>
  <si>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</si>
  <si>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</si>
  <si>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</si>
  <si>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</si>
  <si>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</si>
  <si>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</si>
  <si>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</si>
  <si>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</si>
  <si>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</si>
  <si>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</si>
  <si>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</si>
  <si>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</si>
  <si>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</si>
  <si>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</si>
  <si>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</si>
  <si>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</si>
  <si>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</si>
  <si>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</si>
  <si>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</si>
  <si>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</si>
  <si>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</si>
  <si>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</si>
  <si>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</si>
  <si>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</si>
  <si>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</si>
  <si>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</si>
  <si>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</si>
  <si>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</si>
  <si>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</si>
  <si>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</si>
  <si>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</si>
  <si>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</si>
  <si>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</si>
  <si>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</si>
  <si>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</si>
  <si>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</si>
  <si>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</si>
  <si>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</si>
  <si>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</si>
  <si>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</si>
  <si>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</si>
  <si>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</si>
  <si>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</si>
  <si>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</si>
  <si>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</si>
  <si>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</si>
  <si>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</si>
  <si>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</si>
  <si>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</si>
  <si>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</si>
  <si>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</si>
  <si>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</si>
  <si>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</si>
  <si>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</si>
  <si>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</si>
  <si>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</si>
  <si>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</si>
  <si>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</si>
  <si>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</si>
  <si>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</si>
  <si>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</si>
  <si>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</si>
  <si>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</si>
  <si>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</si>
  <si>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</si>
  <si>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</si>
  <si>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</si>
  <si>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</si>
  <si>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</si>
  <si>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</si>
  <si>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</si>
  <si>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</si>
  <si>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</si>
  <si>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</si>
  <si>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</si>
  <si>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</si>
  <si>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</si>
  <si>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</si>
  <si>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</si>
  <si>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</si>
  <si>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</si>
  <si>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</si>
  <si>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</si>
  <si>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</si>
  <si>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</si>
  <si>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</si>
  <si>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</si>
  <si>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</si>
  <si>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</si>
  <si>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</si>
  <si>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</si>
  <si>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</si>
  <si>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</si>
  <si>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</si>
  <si>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</si>
  <si>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</si>
  <si>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</si>
  <si>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</si>
  <si>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</si>
  <si>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</si>
  <si>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</si>
  <si>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</si>
  <si>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</si>
  <si>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</si>
  <si>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</si>
  <si>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</si>
  <si>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</si>
  <si>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</si>
  <si>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</si>
  <si>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</si>
  <si>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</si>
  <si>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</si>
  <si>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</si>
  <si>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</si>
  <si>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</si>
  <si>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</si>
  <si>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</si>
  <si>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</si>
  <si>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</si>
  <si>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</si>
  <si>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</si>
  <si>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</si>
  <si>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</si>
  <si>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</si>
  <si>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</si>
  <si>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</si>
  <si>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</si>
  <si>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</si>
  <si>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</si>
  <si>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</si>
  <si>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</si>
  <si>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</si>
  <si>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</si>
  <si>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</si>
  <si>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</si>
  <si>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</si>
  <si>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</si>
  <si>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</si>
  <si>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</si>
  <si>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</si>
  <si>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</si>
  <si>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</si>
  <si>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</si>
  <si>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</si>
  <si>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</si>
  <si>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</si>
  <si>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</si>
  <si>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</si>
  <si>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</si>
  <si>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</si>
  <si>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</si>
  <si>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</si>
  <si>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</si>
  <si>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</si>
  <si>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</si>
  <si>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</si>
  <si>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</si>
  <si>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</si>
  <si>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</si>
  <si>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</si>
  <si>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</si>
  <si>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</si>
  <si>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</si>
  <si>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</si>
  <si>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</si>
  <si>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</si>
  <si>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</si>
  <si>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</si>
  <si>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</si>
  <si>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</si>
  <si>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</si>
  <si>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</si>
  <si>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</si>
  <si>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</si>
  <si>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</si>
  <si>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</si>
  <si>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</si>
  <si>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</si>
  <si>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</si>
  <si>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</si>
  <si>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</si>
  <si>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</si>
  <si>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</si>
  <si>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</si>
  <si>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</si>
  <si>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</si>
  <si>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</si>
  <si>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</si>
  <si>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</si>
  <si>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</si>
  <si>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</si>
  <si>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</si>
  <si>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</si>
  <si>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</si>
  <si>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</si>
  <si>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</si>
  <si>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</si>
  <si>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</si>
  <si>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</si>
  <si>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</si>
  <si>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</si>
  <si>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</si>
  <si>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</si>
  <si>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</si>
  <si>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</si>
  <si>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</si>
  <si>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</si>
  <si>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</si>
  <si>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</si>
  <si>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</si>
  <si>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</si>
  <si>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</si>
  <si>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</si>
  <si>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</si>
  <si>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</si>
  <si>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</si>
  <si>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</si>
  <si>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</si>
  <si>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</si>
  <si>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</si>
  <si>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</si>
  <si>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</si>
  <si>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</si>
  <si>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</si>
  <si>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</si>
  <si>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</si>
  <si>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</si>
  <si>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</si>
  <si>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</si>
  <si>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</si>
  <si>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</si>
  <si>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</si>
  <si>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</si>
  <si>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</si>
  <si>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</si>
  <si>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</si>
  <si>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</si>
  <si>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</si>
  <si>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</si>
  <si>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</si>
  <si>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</si>
  <si>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</si>
  <si>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</si>
  <si>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</si>
  <si>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</si>
  <si>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</si>
  <si>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</si>
  <si>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</si>
  <si>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</si>
  <si>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</si>
  <si>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</si>
  <si>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</si>
  <si>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</si>
  <si>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</si>
  <si>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</si>
  <si>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</si>
  <si>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</si>
  <si>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</si>
  <si>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</si>
  <si>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</si>
  <si>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</si>
  <si>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</si>
  <si>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</si>
  <si>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</si>
  <si>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</si>
  <si>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</si>
  <si>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</si>
  <si>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</si>
  <si>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</si>
  <si>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</si>
  <si>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</si>
  <si>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</si>
  <si>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</si>
  <si>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</si>
  <si>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</si>
  <si>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</si>
  <si>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</si>
  <si>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</si>
  <si>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</si>
  <si>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</si>
  <si>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</si>
  <si>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</si>
  <si>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</si>
  <si>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</si>
  <si>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</si>
  <si>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</si>
  <si>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</si>
  <si>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</si>
  <si>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</si>
  <si>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</si>
  <si>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</si>
  <si>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</si>
  <si>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</si>
  <si>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</si>
  <si>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</si>
  <si>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</si>
  <si>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</si>
  <si>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</si>
  <si>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</si>
  <si>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</si>
  <si>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</si>
  <si>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</si>
  <si>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</si>
  <si>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</si>
  <si>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</si>
  <si>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</si>
  <si>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</si>
  <si>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</si>
  <si>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</si>
  <si>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</si>
  <si>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</si>
  <si>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</si>
  <si>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</si>
  <si>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</si>
  <si>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</si>
  <si>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</si>
  <si>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</si>
  <si>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</si>
  <si>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</si>
  <si>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</si>
  <si>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</si>
  <si>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</si>
  <si>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</si>
  <si>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</si>
  <si>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</si>
  <si>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</si>
  <si>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</si>
  <si>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</si>
  <si>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</si>
  <si>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</si>
  <si>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</si>
  <si>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</si>
  <si>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</si>
  <si>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</si>
  <si>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</si>
  <si>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</si>
  <si>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</si>
  <si>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</si>
  <si>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</si>
  <si>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</si>
  <si>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</si>
  <si>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</si>
  <si>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</si>
  <si>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</si>
  <si>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</si>
  <si>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</si>
  <si>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</si>
  <si>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</si>
  <si>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</si>
  <si>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</si>
  <si>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</si>
  <si>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</si>
  <si>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</si>
  <si>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</si>
  <si>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</si>
  <si>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</si>
  <si>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</si>
  <si>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</si>
  <si>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</si>
  <si>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</si>
  <si>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</si>
  <si>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</si>
  <si>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</si>
  <si>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</si>
  <si>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</si>
  <si>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</si>
  <si>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</si>
  <si>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</si>
  <si>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</si>
  <si>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</si>
  <si>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</si>
  <si>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</si>
  <si>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</si>
  <si>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</si>
  <si>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</si>
  <si>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</si>
  <si>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</si>
  <si>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</si>
  <si>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</si>
  <si>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</si>
  <si>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</si>
  <si>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</si>
  <si>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</si>
  <si>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</si>
  <si>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</si>
  <si>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</si>
  <si>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</si>
  <si>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</si>
  <si>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</si>
  <si>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</si>
  <si>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</si>
  <si>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</si>
  <si>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</si>
  <si>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</si>
  <si>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</si>
  <si>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</si>
  <si>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</si>
  <si>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</si>
  <si>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</si>
  <si>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</si>
  <si>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</si>
  <si>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</si>
  <si>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</si>
  <si>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</si>
  <si>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</si>
  <si>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</si>
  <si>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</si>
  <si>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</si>
  <si>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</si>
  <si>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</si>
  <si>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</si>
  <si>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</si>
  <si>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</si>
  <si>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</si>
  <si>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</si>
  <si>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</si>
  <si>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</si>
  <si>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</si>
  <si>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</si>
  <si>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</si>
  <si>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</si>
  <si>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</si>
  <si>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</si>
  <si>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</si>
  <si>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</si>
  <si>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</si>
  <si>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</si>
  <si>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</si>
  <si>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</si>
  <si>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</si>
  <si>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</si>
  <si>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</si>
  <si>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</si>
  <si>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</si>
  <si>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</si>
  <si>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</si>
  <si>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</si>
  <si>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</si>
  <si>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</si>
  <si>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</si>
  <si>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</si>
  <si>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</si>
  <si>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</si>
  <si>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</si>
  <si>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</si>
  <si>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</si>
  <si>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</si>
  <si>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</si>
  <si>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</si>
  <si>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</si>
  <si>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</si>
  <si>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</si>
  <si>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</si>
  <si>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</si>
  <si>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</si>
  <si>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</si>
  <si>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</si>
  <si>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</si>
  <si>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</si>
  <si>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</si>
  <si>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</si>
  <si>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</si>
  <si>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</si>
  <si>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</si>
  <si>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</si>
  <si>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</si>
  <si>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</si>
  <si>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</si>
  <si>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</si>
  <si>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</si>
  <si>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</si>
  <si>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</si>
  <si>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</si>
  <si>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</si>
  <si>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</si>
  <si>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</si>
  <si>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</si>
  <si>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</si>
  <si>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</si>
  <si>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</si>
  <si>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</si>
  <si>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</si>
  <si>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</si>
  <si>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</si>
  <si>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</si>
  <si>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</si>
  <si>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</si>
  <si>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</si>
  <si>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</si>
  <si>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</si>
  <si>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</si>
  <si>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</si>
  <si>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</si>
  <si>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</si>
  <si>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</si>
  <si>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</si>
  <si>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</si>
  <si>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</si>
  <si>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</si>
  <si>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</si>
  <si>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</si>
  <si>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</si>
  <si>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</si>
  <si>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</si>
  <si>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</si>
  <si>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</si>
  <si>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</si>
  <si>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</si>
  <si>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</si>
  <si>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</si>
  <si>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</si>
  <si>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</si>
  <si>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</si>
  <si>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</si>
  <si>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</si>
  <si>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</si>
  <si>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</si>
  <si>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</si>
  <si>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</si>
  <si>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</si>
  <si>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</si>
  <si>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</si>
  <si>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</si>
  <si>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</si>
  <si>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</si>
  <si>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</si>
  <si>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</si>
  <si>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</si>
  <si>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</si>
  <si>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</si>
  <si>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</si>
  <si>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</si>
  <si>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</si>
  <si>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</si>
  <si>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</si>
  <si>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</si>
  <si>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</si>
  <si>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</si>
  <si>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</si>
  <si>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</si>
  <si>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</si>
  <si>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</si>
  <si>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</si>
  <si>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</si>
  <si>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</si>
  <si>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</si>
  <si>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</si>
  <si>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</si>
  <si>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</si>
  <si>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</si>
  <si>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</si>
  <si>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</si>
  <si>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</si>
  <si>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</si>
  <si>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</si>
  <si>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</si>
  <si>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</si>
  <si>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</si>
  <si>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</si>
  <si>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</si>
  <si>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</si>
  <si>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</si>
  <si>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</si>
  <si>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</si>
  <si>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</si>
  <si>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</si>
  <si>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</si>
  <si>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</si>
  <si>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</si>
  <si>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</si>
  <si>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</si>
  <si>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</si>
  <si>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</si>
  <si>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</si>
  <si>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</si>
  <si>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</si>
  <si>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</si>
  <si>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</si>
  <si>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</si>
  <si>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</si>
  <si>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</si>
  <si>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</si>
  <si>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</si>
  <si>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</si>
  <si>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</si>
  <si>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</si>
  <si>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</si>
  <si>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</si>
  <si>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</si>
  <si>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</si>
  <si>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</si>
  <si>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</si>
  <si>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</si>
  <si>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</si>
  <si>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</si>
  <si>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</si>
  <si>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</si>
  <si>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</si>
  <si>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</si>
  <si>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</si>
  <si>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</si>
  <si>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</si>
  <si>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</si>
  <si>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</si>
  <si>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</si>
  <si>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</si>
  <si>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</si>
  <si>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</si>
  <si>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</si>
  <si>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</si>
  <si>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</si>
  <si>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</si>
  <si>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</si>
  <si>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</si>
  <si>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</si>
  <si>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</si>
  <si>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</si>
  <si>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</si>
  <si>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</si>
  <si>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</si>
  <si>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</si>
  <si>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</si>
  <si>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</si>
  <si>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</si>
  <si>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</si>
  <si>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</si>
  <si>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</si>
  <si>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</si>
  <si>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</si>
  <si>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</si>
  <si>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</si>
  <si>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</si>
  <si>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</si>
  <si>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</si>
  <si>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</si>
  <si>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</si>
  <si>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</si>
  <si>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</si>
  <si>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</si>
  <si>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</si>
  <si>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</si>
  <si>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</si>
  <si>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</si>
  <si>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</si>
  <si>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</si>
  <si>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</si>
  <si>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</si>
  <si>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</si>
  <si>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</si>
  <si>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</si>
  <si>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</si>
  <si>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</si>
  <si>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</si>
  <si>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</si>
  <si>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</si>
  <si>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</si>
  <si>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</si>
  <si>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</si>
  <si>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</si>
  <si>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</si>
  <si>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</si>
  <si>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</si>
  <si>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</si>
  <si>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</si>
  <si>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</si>
  <si>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</si>
  <si>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</si>
  <si>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</si>
  <si>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</si>
  <si>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</si>
  <si>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</si>
  <si>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</si>
  <si>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</si>
  <si>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</si>
  <si>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</si>
  <si>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</si>
  <si>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</si>
  <si>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</si>
  <si>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</si>
  <si>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</si>
  <si>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</si>
  <si>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</si>
  <si>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</si>
  <si>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</si>
  <si>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</si>
  <si>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</si>
  <si>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</si>
  <si>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</si>
  <si>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</si>
  <si>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</si>
  <si>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</si>
  <si>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</si>
  <si>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</si>
  <si>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</si>
  <si>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</si>
  <si>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</si>
  <si>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</si>
  <si>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</si>
  <si>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</si>
  <si>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</si>
  <si>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</si>
  <si>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</si>
  <si>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</si>
  <si>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</si>
  <si>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</si>
  <si>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</si>
  <si>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</si>
  <si>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</si>
  <si>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</si>
  <si>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</si>
  <si>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</si>
  <si>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</si>
  <si>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</si>
  <si>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</si>
  <si>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</si>
  <si>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</si>
  <si>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</si>
  <si>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</si>
  <si>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</si>
  <si>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</si>
  <si>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</si>
  <si>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</si>
  <si>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</si>
  <si>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</si>
  <si>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</si>
  <si>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</si>
  <si>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</si>
  <si>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</si>
  <si>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</si>
  <si>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</si>
  <si>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</si>
  <si>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</si>
  <si>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</si>
  <si>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</si>
  <si>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</si>
  <si>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</si>
  <si>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</si>
  <si>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</si>
  <si>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</si>
  <si>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</si>
  <si>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</si>
  <si>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</si>
  <si>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</si>
  <si>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</si>
  <si>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</si>
  <si>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</si>
  <si>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</si>
  <si>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</si>
  <si>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</si>
  <si>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</si>
  <si>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</si>
  <si>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</si>
  <si>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</si>
  <si>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</si>
  <si>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</si>
  <si>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</si>
  <si>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</si>
  <si>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</si>
  <si>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</si>
  <si>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</si>
  <si>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</si>
  <si>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</si>
  <si>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</si>
  <si>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</si>
  <si>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</si>
  <si>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</si>
  <si>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</si>
  <si>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</si>
  <si>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</si>
  <si>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</si>
  <si>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</si>
  <si>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</si>
  <si>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</si>
  <si>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</si>
  <si>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</si>
  <si>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</si>
  <si>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</si>
  <si>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</si>
  <si>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</si>
  <si>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</si>
  <si>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</si>
  <si>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</si>
  <si>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</si>
  <si>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</si>
  <si>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</si>
  <si>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</si>
  <si>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</si>
  <si>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</si>
  <si>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</si>
  <si>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</si>
  <si>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</si>
  <si>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</si>
  <si>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</si>
  <si>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</si>
  <si>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</si>
  <si>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</si>
  <si>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</si>
  <si>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</si>
  <si>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</si>
  <si>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</si>
  <si>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</si>
  <si>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</si>
  <si>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</si>
  <si>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</si>
  <si>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</si>
  <si>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</si>
  <si>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</si>
  <si>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</si>
  <si>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</si>
  <si>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</si>
  <si>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</si>
  <si>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</si>
  <si>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</si>
  <si>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</si>
  <si>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</si>
  <si>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</si>
  <si>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</si>
  <si>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</si>
  <si>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</si>
  <si>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</si>
  <si>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</si>
  <si>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</si>
  <si>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</si>
  <si>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</si>
  <si>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</si>
  <si>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</si>
  <si>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</si>
  <si>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</si>
  <si>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</si>
  <si>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</si>
  <si>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</si>
  <si>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</si>
  <si>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</si>
  <si>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</si>
  <si>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</si>
  <si>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</si>
  <si>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</si>
  <si>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</si>
  <si>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</si>
  <si>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</si>
  <si>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</si>
  <si>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</si>
  <si>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</si>
  <si>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</si>
  <si>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</si>
  <si>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</si>
  <si>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</si>
  <si>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</si>
  <si>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</si>
  <si>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</si>
  <si>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</si>
  <si>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</si>
  <si>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</si>
  <si>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</si>
  <si>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</si>
  <si>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</si>
  <si>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</si>
  <si>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</si>
  <si>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</si>
  <si>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</si>
  <si>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</si>
  <si>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</si>
  <si>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</si>
  <si>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</si>
  <si>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</si>
  <si>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</si>
  <si>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</si>
  <si>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</si>
  <si>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</si>
  <si>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</si>
  <si>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</si>
  <si>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</si>
  <si>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</si>
  <si>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</si>
  <si>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</si>
  <si>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</si>
  <si>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</si>
  <si>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</si>
  <si>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</si>
  <si>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</si>
  <si>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</si>
  <si>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</si>
  <si>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</si>
  <si>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</si>
  <si>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</si>
  <si>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</si>
  <si>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</si>
  <si>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</si>
  <si>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</si>
  <si>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</si>
  <si>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</si>
  <si>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</si>
  <si>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</si>
  <si>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</si>
  <si>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</si>
  <si>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</si>
  <si>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</si>
  <si>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</si>
  <si>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</si>
  <si>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</si>
  <si>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</si>
  <si>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</si>
  <si>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</si>
  <si>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</si>
  <si>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</si>
  <si>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</si>
  <si>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</si>
  <si>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</si>
  <si>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</si>
  <si>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</si>
  <si>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</si>
  <si>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</si>
  <si>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</si>
  <si>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</si>
  <si>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</si>
  <si>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</si>
  <si>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</si>
  <si>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</si>
  <si>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</si>
  <si>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</si>
  <si>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</si>
  <si>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</si>
  <si>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</si>
  <si>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</si>
  <si>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</si>
  <si>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</si>
  <si>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</si>
  <si>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</si>
  <si>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</si>
  <si>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</si>
  <si>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</si>
  <si>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</si>
  <si>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</si>
  <si>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</si>
  <si>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</si>
  <si>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</si>
  <si>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</si>
  <si>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</si>
  <si>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</si>
  <si>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</si>
  <si>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</si>
  <si>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</si>
  <si>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</si>
  <si>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</si>
  <si>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</si>
  <si>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</si>
  <si>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</si>
  <si>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</si>
  <si>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</si>
  <si>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</si>
  <si>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</si>
  <si>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</si>
  <si>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</si>
  <si>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</si>
  <si>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</si>
  <si>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</si>
  <si>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</si>
  <si>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</si>
  <si>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</si>
  <si>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</si>
  <si>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</si>
  <si>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</si>
  <si>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</si>
  <si>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</si>
  <si>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</si>
  <si>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</si>
  <si>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</si>
  <si>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</si>
  <si>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</si>
  <si>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</si>
  <si>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</si>
  <si>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</si>
  <si>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</si>
  <si>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</si>
  <si>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</si>
  <si>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</si>
  <si>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</si>
  <si>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</si>
  <si>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</si>
  <si>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</si>
  <si>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</si>
  <si>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</si>
  <si>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</si>
  <si>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</si>
  <si>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</si>
  <si>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</si>
  <si>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</si>
  <si>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</si>
  <si>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</si>
  <si>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</si>
  <si>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</si>
  <si>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</si>
  <si>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</si>
  <si>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</si>
  <si>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</si>
  <si>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</si>
  <si>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</si>
  <si>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</si>
  <si>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</si>
  <si>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</si>
  <si>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</si>
  <si>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</si>
  <si>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</si>
  <si>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</si>
  <si>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</si>
  <si>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</si>
  <si>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</si>
  <si>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</si>
  <si>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</si>
  <si>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</si>
  <si>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</si>
  <si>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</si>
  <si>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</si>
  <si>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</si>
  <si>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</si>
  <si>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</si>
  <si>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</si>
  <si>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</si>
  <si>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</si>
  <si>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</si>
  <si>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</si>
  <si>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</si>
  <si>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</si>
  <si>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</si>
  <si>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</si>
  <si>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</si>
  <si>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</si>
  <si>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</si>
  <si>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</si>
  <si>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</si>
  <si>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</si>
  <si>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</si>
  <si>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</si>
  <si>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</si>
  <si>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</si>
  <si>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</si>
  <si>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</si>
  <si>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</si>
  <si>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</si>
  <si>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</si>
  <si>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</si>
  <si>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</si>
  <si>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</si>
  <si>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</si>
  <si>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</si>
  <si>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</si>
  <si>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</si>
  <si>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</si>
  <si>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</si>
  <si>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</si>
  <si>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</si>
  <si>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</si>
  <si>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</si>
  <si>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</si>
  <si>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</si>
  <si>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</si>
  <si>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</si>
  <si>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</si>
  <si>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</si>
  <si>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</si>
  <si>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</si>
  <si>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</si>
  <si>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</si>
  <si>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</si>
  <si>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</si>
  <si>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</si>
  <si>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</si>
  <si>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</si>
  <si>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</si>
  <si>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</si>
  <si>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</si>
  <si>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</si>
  <si>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</si>
  <si>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</si>
  <si>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</si>
  <si>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</si>
  <si>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</si>
  <si>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</si>
  <si>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</si>
  <si>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</si>
  <si>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</si>
  <si>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</si>
  <si>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</si>
  <si>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</si>
  <si>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</si>
  <si>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</si>
  <si>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</si>
  <si>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</si>
  <si>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</si>
  <si>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</si>
  <si>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</si>
  <si>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</si>
  <si>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</si>
  <si>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</si>
  <si>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</si>
  <si>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</si>
  <si>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</si>
  <si>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</si>
  <si>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</si>
  <si>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</si>
  <si>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</si>
  <si>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</si>
  <si>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</si>
  <si>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</si>
  <si>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</si>
  <si>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</si>
  <si>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</si>
  <si>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</si>
  <si>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</si>
  <si>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</si>
  <si>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</si>
  <si>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</si>
  <si>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</si>
  <si>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</si>
  <si>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</si>
  <si>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</si>
  <si>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</si>
  <si>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</si>
  <si>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</si>
  <si>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</si>
  <si>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</si>
  <si>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</si>
  <si>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</si>
  <si>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</si>
  <si>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</si>
  <si>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</si>
  <si>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</si>
  <si>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</si>
  <si>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</si>
  <si>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</si>
  <si>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</si>
  <si>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</si>
  <si>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</si>
  <si>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</si>
  <si>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</si>
  <si>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</si>
  <si>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</si>
  <si>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</si>
  <si>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</si>
  <si>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</si>
  <si>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</si>
  <si>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</si>
  <si>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</si>
  <si>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</si>
  <si>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</si>
  <si>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</si>
  <si>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</si>
  <si>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</si>
  <si>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</si>
  <si>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</si>
  <si>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</si>
  <si>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</si>
  <si>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</si>
  <si>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</si>
  <si>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</si>
  <si>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</si>
  <si>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</si>
  <si>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</si>
  <si>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</si>
  <si>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</si>
  <si>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</si>
  <si>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</si>
  <si>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</si>
  <si>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</si>
  <si>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</si>
  <si>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</si>
  <si>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</si>
  <si>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</si>
  <si>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</si>
  <si>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</si>
  <si>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</si>
  <si>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</si>
  <si>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</si>
  <si>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</si>
  <si>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</si>
  <si>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</si>
  <si>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</si>
  <si>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</si>
  <si>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</si>
  <si>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</si>
  <si>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</si>
  <si>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</si>
  <si>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</si>
  <si>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</si>
  <si>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</si>
  <si>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</si>
  <si>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</si>
  <si>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</si>
  <si>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</si>
  <si>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</si>
  <si>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</si>
  <si>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</si>
  <si>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</si>
  <si>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</si>
  <si>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</si>
  <si>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</si>
  <si>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</si>
  <si>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</si>
  <si>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</si>
  <si>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</si>
  <si>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</si>
  <si>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</si>
  <si>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</si>
  <si>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</si>
  <si>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</si>
  <si>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</si>
  <si>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</si>
  <si>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</si>
  <si>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</si>
  <si>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</si>
  <si>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</si>
  <si>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</si>
  <si>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</si>
  <si>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</si>
  <si>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</si>
  <si>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</si>
  <si>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</si>
  <si>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</si>
  <si>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</si>
  <si>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</si>
  <si>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</si>
  <si>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</si>
  <si>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</si>
  <si>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</si>
  <si>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</si>
  <si>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</si>
  <si>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</si>
  <si>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</si>
  <si>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</si>
  <si>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</si>
  <si>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</si>
  <si>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</si>
  <si>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</si>
  <si>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</si>
  <si>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</si>
  <si>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</si>
  <si>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</si>
  <si>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</si>
  <si>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</si>
  <si>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</si>
  <si>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</si>
  <si>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</si>
  <si>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</si>
  <si>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</si>
  <si>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</si>
  <si>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</si>
  <si>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</si>
  <si>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</si>
  <si>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</si>
  <si>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</si>
  <si>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</si>
  <si>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</si>
  <si>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</si>
  <si>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</si>
  <si>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</si>
  <si>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</si>
  <si>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</si>
  <si>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</si>
  <si>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</si>
  <si>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</si>
  <si>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</si>
  <si>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</si>
  <si>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</si>
  <si>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</si>
  <si>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</si>
  <si>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</si>
  <si>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</si>
  <si>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</si>
  <si>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</si>
  <si>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</si>
  <si>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</si>
  <si>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</si>
  <si>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</si>
  <si>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</si>
  <si>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</si>
  <si>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</si>
  <si>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</si>
  <si>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</si>
  <si>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</si>
  <si>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</si>
  <si>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</si>
  <si>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</si>
  <si>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</si>
  <si>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</si>
  <si>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</si>
  <si>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</si>
  <si>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</si>
  <si>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</si>
  <si>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</si>
  <si>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</si>
  <si>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</si>
  <si>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</si>
  <si>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</si>
  <si>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</si>
  <si>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</si>
  <si>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</si>
  <si>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</si>
  <si>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</si>
  <si>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</si>
  <si>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</si>
  <si>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</si>
  <si>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</si>
  <si>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</si>
  <si>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</si>
  <si>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</si>
  <si>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</si>
  <si>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</si>
  <si>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</si>
  <si>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</si>
  <si>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</si>
  <si>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</si>
  <si>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</si>
  <si>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</si>
  <si>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</si>
  <si>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</si>
  <si>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</si>
  <si>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</si>
  <si>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</si>
  <si>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</si>
  <si>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</si>
  <si>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</si>
  <si>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</si>
  <si>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</si>
  <si>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</si>
  <si>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</si>
  <si>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</si>
  <si>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</si>
  <si>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</si>
  <si>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</si>
  <si>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</si>
  <si>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</si>
  <si>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</si>
  <si>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</si>
  <si>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</si>
  <si>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</si>
  <si>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</si>
  <si>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</si>
  <si>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</si>
  <si>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</si>
  <si>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</si>
  <si>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</si>
  <si>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</si>
  <si>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</si>
  <si>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</si>
  <si>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</si>
  <si>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</si>
  <si>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</si>
  <si>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</si>
  <si>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</si>
  <si>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</si>
  <si>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</si>
  <si>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</si>
  <si>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</si>
  <si>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</si>
  <si>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</si>
  <si>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</si>
  <si>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</si>
  <si>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</si>
  <si>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</si>
  <si>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</si>
  <si>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</si>
  <si>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</si>
  <si>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</si>
  <si>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</si>
  <si>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</si>
  <si>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</si>
  <si>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</si>
  <si>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</si>
  <si>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</si>
  <si>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</si>
  <si>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</si>
  <si>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</si>
  <si>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</si>
  <si>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</si>
  <si>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</si>
  <si>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</si>
  <si>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</si>
  <si>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</si>
  <si>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</si>
  <si>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</si>
  <si>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</si>
  <si>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</si>
  <si>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</si>
  <si>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</si>
  <si>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</si>
  <si>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</si>
  <si>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</si>
  <si>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</si>
  <si>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</si>
  <si>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</si>
  <si>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</si>
  <si>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</si>
  <si>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</si>
  <si>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</si>
  <si>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</si>
  <si>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</si>
  <si>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</si>
  <si>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</si>
  <si>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</si>
  <si>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</si>
  <si>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</si>
  <si>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</si>
  <si>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</si>
  <si>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</si>
  <si>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</si>
  <si>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</si>
  <si>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</si>
  <si>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</si>
  <si>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</si>
  <si>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</si>
  <si>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</si>
  <si>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</si>
  <si>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</si>
  <si>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</si>
  <si>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</si>
  <si>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</si>
  <si>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</si>
  <si>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</si>
  <si>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</si>
  <si>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</si>
  <si>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</si>
  <si>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</si>
  <si>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</si>
  <si>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</si>
  <si>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</si>
  <si>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</si>
  <si>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</si>
  <si>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</si>
  <si>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</si>
  <si>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</si>
  <si>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</si>
  <si>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</si>
  <si>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</si>
  <si>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</si>
  <si>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</si>
  <si>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</si>
  <si>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</si>
  <si>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</si>
  <si>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</si>
  <si>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</si>
  <si>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</si>
  <si>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</si>
  <si>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</si>
  <si>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</si>
  <si>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</si>
  <si>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</si>
  <si>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</si>
  <si>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</si>
  <si>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</si>
  <si>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</si>
  <si>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</si>
  <si>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</si>
  <si>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</si>
  <si>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</si>
  <si>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</si>
  <si>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</si>
  <si>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</si>
  <si>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</si>
  <si>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</si>
  <si>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</si>
  <si>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</si>
  <si>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</si>
  <si>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</si>
  <si>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</si>
  <si>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</si>
  <si>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</si>
  <si>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</si>
  <si>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</si>
  <si>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</si>
  <si>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</si>
  <si>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</si>
  <si>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</si>
  <si>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</si>
  <si>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</si>
  <si>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</si>
  <si>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</si>
  <si>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</si>
  <si>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</si>
  <si>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</si>
  <si>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</si>
  <si>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</si>
  <si>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</si>
  <si>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</si>
  <si>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</si>
  <si>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</si>
  <si>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</si>
  <si>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</si>
  <si>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</si>
  <si>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</si>
  <si>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</si>
  <si>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</si>
  <si>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</si>
  <si>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</si>
  <si>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</si>
  <si>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</si>
  <si>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</si>
  <si>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</si>
  <si>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</si>
  <si>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</si>
  <si>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</si>
  <si>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</si>
  <si>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</si>
  <si>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</si>
  <si>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</si>
  <si>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</si>
  <si>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</si>
  <si>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</si>
  <si>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</si>
  <si>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</si>
  <si>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</si>
  <si>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</si>
  <si>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</si>
  <si>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</si>
  <si>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</si>
  <si>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</si>
  <si>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</si>
  <si>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</si>
  <si>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</si>
  <si>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</si>
  <si>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</si>
  <si>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</si>
  <si>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</si>
  <si>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</si>
  <si>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</si>
  <si>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</si>
  <si>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</si>
  <si>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</si>
  <si>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</si>
  <si>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</si>
  <si>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</si>
  <si>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</si>
  <si>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</si>
  <si>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</si>
  <si>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</si>
  <si>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</si>
  <si>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</si>
  <si>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</si>
  <si>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</si>
  <si>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</si>
  <si>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</si>
  <si>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</si>
  <si>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</si>
  <si>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</si>
  <si>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</si>
  <si>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</si>
  <si>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</si>
  <si>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</si>
  <si>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</si>
  <si>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</si>
  <si>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</si>
  <si>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</si>
  <si>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</si>
  <si>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</si>
  <si>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</si>
  <si>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</si>
  <si>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</si>
  <si>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</si>
  <si>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</si>
  <si>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</si>
  <si>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</si>
  <si>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</si>
  <si>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</si>
  <si>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</si>
  <si>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</si>
  <si>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</si>
  <si>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</si>
  <si>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</si>
  <si>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</si>
  <si>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</si>
  <si>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</si>
  <si>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</si>
  <si>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</si>
  <si>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</si>
  <si>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</si>
  <si>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</si>
  <si>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</si>
  <si>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</si>
  <si>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</si>
  <si>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</si>
  <si>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</si>
  <si>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</si>
  <si>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</si>
  <si>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</si>
  <si>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</si>
  <si>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</si>
  <si>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</si>
  <si>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</si>
  <si>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</si>
  <si>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</si>
  <si>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</si>
  <si>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</si>
  <si>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</si>
  <si>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</si>
  <si>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</si>
  <si>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</si>
  <si>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</si>
  <si>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</si>
  <si>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</si>
  <si>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</si>
  <si>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</si>
  <si>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</si>
  <si>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</si>
  <si>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</si>
  <si>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</si>
  <si>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</si>
  <si>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</si>
  <si>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</si>
  <si>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</si>
  <si>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</si>
  <si>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</si>
  <si>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</si>
  <si>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</si>
  <si>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</si>
  <si>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</si>
  <si>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</si>
  <si>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</si>
  <si>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</si>
  <si>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</si>
  <si>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</si>
  <si>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</si>
  <si>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</si>
  <si>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</si>
  <si>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</si>
  <si>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</si>
  <si>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</si>
  <si>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</si>
  <si>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</si>
  <si>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</si>
  <si>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</si>
  <si>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</si>
  <si>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</si>
  <si>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</si>
  <si>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</si>
  <si>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</si>
  <si>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</si>
  <si>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</si>
  <si>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</si>
  <si>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</si>
  <si>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</si>
  <si>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</si>
  <si>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</si>
  <si>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</si>
  <si>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</si>
  <si>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</si>
  <si>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</si>
  <si>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</si>
  <si>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</si>
  <si>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</si>
  <si>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</si>
  <si>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</si>
  <si>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</si>
  <si>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</si>
  <si>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</si>
  <si>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</si>
  <si>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</si>
  <si>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</si>
  <si>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</si>
  <si>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</si>
  <si>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</si>
  <si>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</si>
  <si>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</si>
  <si>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</si>
  <si>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</si>
  <si>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</si>
  <si>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</si>
  <si>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</si>
  <si>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</si>
  <si>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</si>
  <si>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</si>
  <si>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</si>
  <si>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</si>
  <si>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</si>
  <si>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</si>
  <si>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</si>
  <si>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</si>
  <si>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</si>
  <si>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</si>
  <si>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</si>
  <si>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</si>
  <si>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</si>
  <si>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</si>
  <si>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</si>
  <si>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</si>
  <si>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</si>
  <si>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</si>
  <si>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</si>
  <si>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</si>
  <si>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</si>
  <si>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</si>
  <si>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</si>
  <si>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</si>
  <si>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</si>
  <si>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</si>
  <si>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</si>
  <si>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</si>
  <si>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</si>
  <si>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</si>
  <si>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</si>
  <si>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</si>
  <si>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</si>
  <si>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</si>
  <si>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</si>
  <si>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</si>
  <si>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</si>
  <si>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</si>
  <si>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</si>
  <si>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</si>
  <si>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</si>
  <si>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</si>
  <si>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</si>
  <si>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</si>
  <si>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</si>
  <si>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</si>
  <si>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</si>
  <si>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</si>
  <si>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</si>
  <si>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</si>
  <si>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</si>
  <si>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</si>
  <si>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</si>
  <si>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</si>
  <si>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</si>
  <si>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</si>
  <si>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</si>
  <si>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</si>
  <si>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</si>
  <si>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</si>
  <si>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</si>
  <si>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</si>
  <si>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</si>
  <si>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</si>
  <si>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</si>
  <si>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</si>
  <si>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</si>
  <si>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</si>
  <si>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</si>
  <si>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</si>
  <si>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</si>
  <si>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</si>
  <si>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</si>
  <si>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</si>
  <si>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</si>
  <si>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</si>
  <si>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</si>
  <si>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</si>
  <si>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</si>
  <si>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</si>
  <si>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</si>
  <si>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</si>
  <si>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</si>
  <si>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</si>
  <si>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</si>
  <si>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</si>
  <si>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</si>
  <si>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</si>
  <si>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</si>
  <si>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</si>
  <si>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</si>
  <si>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</si>
  <si>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</si>
  <si>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</si>
  <si>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</si>
  <si>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</si>
  <si>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</si>
  <si>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</si>
  <si>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</si>
  <si>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</si>
  <si>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</si>
  <si>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</si>
  <si>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</si>
  <si>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</si>
  <si>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</si>
  <si>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</si>
  <si>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</si>
  <si>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</si>
  <si>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</si>
  <si>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</si>
  <si>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</si>
  <si>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</si>
  <si>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</si>
  <si>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</si>
  <si>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</si>
  <si>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</si>
  <si>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</si>
  <si>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</si>
  <si>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</si>
  <si>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</si>
  <si>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</si>
  <si>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</si>
  <si>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</si>
  <si>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</si>
  <si>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</si>
  <si>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</si>
  <si>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</si>
  <si>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</si>
  <si>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</si>
  <si>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</si>
  <si>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</si>
  <si>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</si>
  <si>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</si>
  <si>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</si>
  <si>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</si>
  <si>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</si>
  <si>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</si>
  <si>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</si>
  <si>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</si>
  <si>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</si>
  <si>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</si>
  <si>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</si>
  <si>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</si>
  <si>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</si>
  <si>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</si>
  <si>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</si>
  <si>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</si>
  <si>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</si>
  <si>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</si>
  <si>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</si>
  <si>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</si>
  <si>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</si>
  <si>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</si>
  <si>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</si>
  <si>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</si>
  <si>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</si>
  <si>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</si>
  <si>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</si>
  <si>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</si>
  <si>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</si>
  <si>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</si>
  <si>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</si>
  <si>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</si>
  <si>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</si>
  <si>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</si>
  <si>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</si>
  <si>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</si>
  <si>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</si>
  <si>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</si>
  <si>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</si>
  <si>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</si>
  <si>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</si>
  <si>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</si>
  <si>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</si>
  <si>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</si>
  <si>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</si>
  <si>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</si>
  <si>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</si>
  <si>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</si>
  <si>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</si>
  <si>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</si>
  <si>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</si>
  <si>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</si>
  <si>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</si>
  <si>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</si>
  <si>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</si>
  <si>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</si>
  <si>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</si>
  <si>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</si>
  <si>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</si>
  <si>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</si>
  <si>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</si>
  <si>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</si>
  <si>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</si>
  <si>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</si>
  <si>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</si>
  <si>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</si>
  <si>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</si>
  <si>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</si>
  <si>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</si>
  <si>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</si>
  <si>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</si>
  <si>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</si>
  <si>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</si>
  <si>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</si>
  <si>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</si>
  <si>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</si>
  <si>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</si>
  <si>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</si>
  <si>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</si>
  <si>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</si>
  <si>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</si>
  <si>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</si>
  <si>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</si>
  <si>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</si>
  <si>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</si>
  <si>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</si>
  <si>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</si>
  <si>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</si>
  <si>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</si>
  <si>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</si>
  <si>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</si>
  <si>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</si>
  <si>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</si>
  <si>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</si>
  <si>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</si>
  <si>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</si>
  <si>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</si>
  <si>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</si>
  <si>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</si>
  <si>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</si>
  <si>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</si>
  <si>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</si>
  <si>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</si>
  <si>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</si>
  <si>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</si>
  <si>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</si>
  <si>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</si>
  <si>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</si>
  <si>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</si>
  <si>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</si>
  <si>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</si>
  <si>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</si>
  <si>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</si>
  <si>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</si>
  <si>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</si>
  <si>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</si>
  <si>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</si>
  <si>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</si>
  <si>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</si>
  <si>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</si>
  <si>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</si>
  <si>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</si>
  <si>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</si>
  <si>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</si>
  <si>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</si>
  <si>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</si>
  <si>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</si>
  <si>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</si>
  <si>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</si>
  <si>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</si>
  <si>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</si>
  <si>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</si>
  <si>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</si>
  <si>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</si>
  <si>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</si>
  <si>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</si>
  <si>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</si>
  <si>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</si>
  <si>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</si>
  <si>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</si>
  <si>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</si>
  <si>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</si>
  <si>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</si>
  <si>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</si>
  <si>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</si>
  <si>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</si>
  <si>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</si>
  <si>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</si>
  <si>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</si>
  <si>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</si>
  <si>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</si>
  <si>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</si>
  <si>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</si>
  <si>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</si>
  <si>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</si>
  <si>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</si>
  <si>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</si>
  <si>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</si>
  <si>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</si>
  <si>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</si>
  <si>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</si>
  <si>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</si>
  <si>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</si>
  <si>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</si>
  <si>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</si>
  <si>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</si>
  <si>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</si>
  <si>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</si>
  <si>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</si>
  <si>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</si>
  <si>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</si>
  <si>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</si>
  <si>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</si>
  <si>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</si>
  <si>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</si>
  <si>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</si>
  <si>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</si>
  <si>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</si>
  <si>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</si>
  <si>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</si>
  <si>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</si>
  <si>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</si>
  <si>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</si>
  <si>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</si>
  <si>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</si>
  <si>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</si>
  <si>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</si>
  <si>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</si>
  <si>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</si>
  <si>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</si>
  <si>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</si>
  <si>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</si>
  <si>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</si>
  <si>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</si>
  <si>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</si>
  <si>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</si>
  <si>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</si>
  <si>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</si>
  <si>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</si>
  <si>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</si>
  <si>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</si>
  <si>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</si>
  <si>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</si>
  <si>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</si>
  <si>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</si>
  <si>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</si>
  <si>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</si>
  <si>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</si>
  <si>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</si>
  <si>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</si>
  <si>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</si>
  <si>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</si>
  <si>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</si>
  <si>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</si>
  <si>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</si>
  <si>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</si>
  <si>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</si>
  <si>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</si>
  <si>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</si>
  <si>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</si>
  <si>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</si>
  <si>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</si>
  <si>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</si>
  <si>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</si>
  <si>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</si>
  <si>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</si>
  <si>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</si>
  <si>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</si>
  <si>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</si>
  <si>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</si>
  <si>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</si>
  <si>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</si>
  <si>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</si>
  <si>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</si>
  <si>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</si>
  <si>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</si>
  <si>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</si>
  <si>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</si>
  <si>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</si>
  <si>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</si>
  <si>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</si>
  <si>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</si>
  <si>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</si>
  <si>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</si>
  <si>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</si>
  <si>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</si>
  <si>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</si>
  <si>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</si>
  <si>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</si>
  <si>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</si>
  <si>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</si>
  <si>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</si>
  <si>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</si>
  <si>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</si>
  <si>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</si>
  <si>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</si>
  <si>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</si>
  <si>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</si>
  <si>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</si>
  <si>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</si>
  <si>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</si>
  <si>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</si>
  <si>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</si>
  <si>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</si>
  <si>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</si>
  <si>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</si>
  <si>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</si>
  <si>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</si>
  <si>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</si>
  <si>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</si>
  <si>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</si>
  <si>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</si>
  <si>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</si>
  <si>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</si>
  <si>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</si>
  <si>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</si>
  <si>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</si>
  <si>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</si>
  <si>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</si>
  <si>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</si>
  <si>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</si>
  <si>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</si>
  <si>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</si>
  <si>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</si>
  <si>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</si>
  <si>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</si>
  <si>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</si>
  <si>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</si>
  <si>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</si>
  <si>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</si>
  <si>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</si>
  <si>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</si>
  <si>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</si>
  <si>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</si>
  <si>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</si>
  <si>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</si>
  <si>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</si>
  <si>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</si>
  <si>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</si>
  <si>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</si>
  <si>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</si>
  <si>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</si>
  <si>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</si>
  <si>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</si>
  <si>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</si>
  <si>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</si>
  <si>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</si>
  <si>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</si>
  <si>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</si>
  <si>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</si>
  <si>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</si>
  <si>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</si>
  <si>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</si>
  <si>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</si>
  <si>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</si>
  <si>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</si>
  <si>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</si>
  <si>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</si>
  <si>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</si>
  <si>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</si>
  <si>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</si>
  <si>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</si>
  <si>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</si>
  <si>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</si>
  <si>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</si>
  <si>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</si>
  <si>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</si>
  <si>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</si>
  <si>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</si>
  <si>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</si>
  <si>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</si>
  <si>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</si>
  <si>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</si>
  <si>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</si>
  <si>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</si>
  <si>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</si>
  <si>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</si>
  <si>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</si>
  <si>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</si>
  <si>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</si>
  <si>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</si>
  <si>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</si>
  <si>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</si>
  <si>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</si>
  <si>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</si>
  <si>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</si>
  <si>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</si>
  <si>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</si>
  <si>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</si>
  <si>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</si>
  <si>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</si>
  <si>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</si>
  <si>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</si>
  <si>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</si>
  <si>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</si>
  <si>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</si>
  <si>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</si>
  <si>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</si>
  <si>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</si>
  <si>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</si>
  <si>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</si>
  <si>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</si>
  <si>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</si>
  <si>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</si>
  <si>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</si>
  <si>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</si>
  <si>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</si>
  <si>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</si>
  <si>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</si>
  <si>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</si>
  <si>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</si>
  <si>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</si>
  <si>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</si>
  <si>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</si>
  <si>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</si>
  <si>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</si>
  <si>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</si>
  <si>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</si>
  <si>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</si>
  <si>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</si>
  <si>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</si>
  <si>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</si>
  <si>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</si>
  <si>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</si>
  <si>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</si>
  <si>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</si>
  <si>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</si>
  <si>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</si>
  <si>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</si>
  <si>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</si>
  <si>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</si>
  <si>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</si>
  <si>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</si>
  <si>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</si>
  <si>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</si>
  <si>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</si>
  <si>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</si>
  <si>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</si>
  <si>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</si>
  <si>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</si>
  <si>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</si>
  <si>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</si>
  <si>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</si>
  <si>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</si>
  <si>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</si>
  <si>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</si>
  <si>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</si>
  <si>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</si>
  <si>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</si>
  <si>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</si>
  <si>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</si>
  <si>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</si>
  <si>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</si>
  <si>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</si>
  <si>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</si>
  <si>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</si>
  <si>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</si>
  <si>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</si>
  <si>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</si>
  <si>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</si>
  <si>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</si>
  <si>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</si>
  <si>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</si>
  <si>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</si>
  <si>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</si>
  <si>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</si>
  <si>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</si>
  <si>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</si>
  <si>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</si>
  <si>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</si>
  <si>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</si>
  <si>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</si>
  <si>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</si>
  <si>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</si>
  <si>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</si>
  <si>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</si>
  <si>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</si>
  <si>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</si>
  <si>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</si>
  <si>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</si>
  <si>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</si>
  <si>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</si>
  <si>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</si>
  <si>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</si>
  <si>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</si>
  <si>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</si>
  <si>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</si>
  <si>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</si>
  <si>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</si>
  <si>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</si>
  <si>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</si>
  <si>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</si>
  <si>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</si>
  <si>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</si>
  <si>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</si>
  <si>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</si>
  <si>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</si>
  <si>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</si>
  <si>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</si>
  <si>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</si>
  <si>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</si>
  <si>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</si>
  <si>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</si>
  <si>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</si>
  <si>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</si>
  <si>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</si>
  <si>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</si>
  <si>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</si>
  <si>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</si>
  <si>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</si>
  <si>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</si>
  <si>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</si>
  <si>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</si>
  <si>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</si>
  <si>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</si>
  <si>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</si>
  <si>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</si>
  <si>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</si>
  <si>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</si>
  <si>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</si>
  <si>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</si>
  <si>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</si>
  <si>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</si>
  <si>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</si>
  <si>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</si>
  <si>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</si>
  <si>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</si>
  <si>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</si>
  <si>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</si>
  <si>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</si>
  <si>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</si>
  <si>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</si>
  <si>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</si>
  <si>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</si>
  <si>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</si>
  <si>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</si>
  <si>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</si>
  <si>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</si>
  <si>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</si>
  <si>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</si>
  <si>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</si>
  <si>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</si>
  <si>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</si>
  <si>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</si>
  <si>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</si>
  <si>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</si>
  <si>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</si>
  <si>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</si>
  <si>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</si>
  <si>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</si>
  <si>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</si>
  <si>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</si>
  <si>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</si>
  <si>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</si>
  <si>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</si>
  <si>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</si>
  <si>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</si>
  <si>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</si>
  <si>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</si>
  <si>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</si>
  <si>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</si>
  <si>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</si>
  <si>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</si>
  <si>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</si>
  <si>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</si>
  <si>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</si>
  <si>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</si>
  <si>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</si>
  <si>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</si>
  <si>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</si>
  <si>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</si>
  <si>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</si>
  <si>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</si>
  <si>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</si>
  <si>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</si>
  <si>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</si>
  <si>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</si>
  <si>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</si>
  <si>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</si>
  <si>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</si>
  <si>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</si>
  <si>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</si>
  <si>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</si>
  <si>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</si>
  <si>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</si>
  <si>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</si>
  <si>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</si>
  <si>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</si>
  <si>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</si>
  <si>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</si>
  <si>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</si>
  <si>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</si>
  <si>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</si>
  <si>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</si>
  <si>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</si>
  <si>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</si>
  <si>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</si>
  <si>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</si>
  <si>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</si>
  <si>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</si>
  <si>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</si>
  <si>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</si>
  <si>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</si>
  <si>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</si>
  <si>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</si>
  <si>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</si>
  <si>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</si>
  <si>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</si>
  <si>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</si>
  <si>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</si>
  <si>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</si>
  <si>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</si>
  <si>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</si>
  <si>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</si>
  <si>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</si>
  <si>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</si>
  <si>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</si>
  <si>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</si>
  <si>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</si>
  <si>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</si>
  <si>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</si>
  <si>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</si>
  <si>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</si>
  <si>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</si>
  <si>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</si>
  <si>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</si>
  <si>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</si>
  <si>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</si>
  <si>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</si>
  <si>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</si>
  <si>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</si>
  <si>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</si>
  <si>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</si>
  <si>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</si>
  <si>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</si>
  <si>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</si>
  <si>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</si>
  <si>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</si>
  <si>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</si>
  <si>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</si>
  <si>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</si>
  <si>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</si>
  <si>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</si>
  <si>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</si>
  <si>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</si>
  <si>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</si>
  <si>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</si>
  <si>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</si>
  <si>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</si>
  <si>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</si>
  <si>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</si>
  <si>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</si>
  <si>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</si>
  <si>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</si>
  <si>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</si>
  <si>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</si>
  <si>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</si>
  <si>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</si>
  <si>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</si>
  <si>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</si>
  <si>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</si>
  <si>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</si>
  <si>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</si>
  <si>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</si>
  <si>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</si>
  <si>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</si>
  <si>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</si>
  <si>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</si>
  <si>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</si>
  <si>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</si>
  <si>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</si>
  <si>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</si>
  <si>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</si>
  <si>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</si>
  <si>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</si>
  <si>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</si>
  <si>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</si>
  <si>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</si>
  <si>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</si>
  <si>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</si>
  <si>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</si>
  <si>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</si>
  <si>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</si>
  <si>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</si>
  <si>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</si>
  <si>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</si>
  <si>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</si>
  <si>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</si>
  <si>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</si>
  <si>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</si>
  <si>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</si>
  <si>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</si>
  <si>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</si>
  <si>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</si>
  <si>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</si>
  <si>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</si>
  <si>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</si>
  <si>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</si>
  <si>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</si>
  <si>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</si>
  <si>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</si>
  <si>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</si>
  <si>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</si>
  <si>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</si>
  <si>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</si>
  <si>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</si>
  <si>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</si>
  <si>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</si>
  <si>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</si>
  <si>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</si>
  <si>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</si>
  <si>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</si>
  <si>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</si>
  <si>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</si>
  <si>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</si>
  <si>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</si>
  <si>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</si>
  <si>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</si>
  <si>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</si>
  <si>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</si>
  <si>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</si>
  <si>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</si>
  <si>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</si>
  <si>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</si>
  <si>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</si>
  <si>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</si>
  <si>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</si>
  <si>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</si>
  <si>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</si>
  <si>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</si>
  <si>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</si>
  <si>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</si>
  <si>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</si>
  <si>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</si>
  <si>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</si>
  <si>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</si>
  <si>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</si>
  <si>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</si>
  <si>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</si>
  <si>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</si>
  <si>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</si>
  <si>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</si>
  <si>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</si>
  <si>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</si>
  <si>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</si>
  <si>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</si>
  <si>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</si>
  <si>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</si>
  <si>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</si>
  <si>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</si>
  <si>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</si>
  <si>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</si>
  <si>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</si>
  <si>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</si>
  <si>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</si>
  <si>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</si>
  <si>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</si>
  <si>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</si>
  <si>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</si>
  <si>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</si>
  <si>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</si>
  <si>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</si>
  <si>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</si>
  <si>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</si>
  <si>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</si>
  <si>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</si>
  <si>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</si>
  <si>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</si>
  <si>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</si>
  <si>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</si>
  <si>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</si>
  <si>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</si>
  <si>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</si>
  <si>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</si>
  <si>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</si>
  <si>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</si>
  <si>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</si>
  <si>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</si>
  <si>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</si>
  <si>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</si>
  <si>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</si>
  <si>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</si>
  <si>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</si>
  <si>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</si>
  <si>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</si>
  <si>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</si>
  <si>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</si>
  <si>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</si>
  <si>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</si>
  <si>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</si>
  <si>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</si>
  <si>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</si>
  <si>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</si>
  <si>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</si>
  <si>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</si>
  <si>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</si>
  <si>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</si>
  <si>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</si>
  <si>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</si>
  <si>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</si>
  <si>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</si>
  <si>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</si>
  <si>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</si>
  <si>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</si>
  <si>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</si>
  <si>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</si>
  <si>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</si>
  <si>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</si>
  <si>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</si>
  <si>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</si>
  <si>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</si>
  <si>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</si>
  <si>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</si>
  <si>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</si>
  <si>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</si>
  <si>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</si>
  <si>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</si>
  <si>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</si>
  <si>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</si>
  <si>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</si>
  <si>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</si>
  <si>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</si>
  <si>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</si>
  <si>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</si>
  <si>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</si>
  <si>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</si>
  <si>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</si>
  <si>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</si>
  <si>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</si>
  <si>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</si>
  <si>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</si>
  <si>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</si>
  <si>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</si>
  <si>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</si>
  <si>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</si>
  <si>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</si>
  <si>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</si>
  <si>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</si>
  <si>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</si>
  <si>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</si>
  <si>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</si>
  <si>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</si>
  <si>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</si>
  <si>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</si>
  <si>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</si>
  <si>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</si>
  <si>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</si>
  <si>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</si>
  <si>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</si>
  <si>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</si>
  <si>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</si>
  <si>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</si>
  <si>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</si>
  <si>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</si>
  <si>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</si>
  <si>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</si>
  <si>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</si>
  <si>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</si>
  <si>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</si>
  <si>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</si>
  <si>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</si>
  <si>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</si>
  <si>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</si>
  <si>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</si>
  <si>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</si>
  <si>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</si>
  <si>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</si>
  <si>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</si>
  <si>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</si>
  <si>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</si>
  <si>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</si>
  <si>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</si>
  <si>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</si>
  <si>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</si>
  <si>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</si>
  <si>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</si>
  <si>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</si>
  <si>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</si>
  <si>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</si>
  <si>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</si>
  <si>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</si>
  <si>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</si>
  <si>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</si>
  <si>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</si>
  <si>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</si>
  <si>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</si>
  <si>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</si>
  <si>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</si>
  <si>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</si>
  <si>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</si>
  <si>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</si>
  <si>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</si>
  <si>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</si>
  <si>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</si>
  <si>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</si>
  <si>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</si>
  <si>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</si>
  <si>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</si>
  <si>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</si>
  <si>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</si>
  <si>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</si>
  <si>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</si>
  <si>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</si>
  <si>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</si>
  <si>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</si>
  <si>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</si>
  <si>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</si>
  <si>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</si>
  <si>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</si>
  <si>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</si>
  <si>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</si>
  <si>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</si>
  <si>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</si>
  <si>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</si>
  <si>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</si>
  <si>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</si>
  <si>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</si>
  <si>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</si>
  <si>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</si>
  <si>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</si>
  <si>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</si>
  <si>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</si>
  <si>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</si>
  <si>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</si>
  <si>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</si>
  <si>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</si>
  <si>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</si>
  <si>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</si>
  <si>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</si>
  <si>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</si>
  <si>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</si>
  <si>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</si>
  <si>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</si>
  <si>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</si>
  <si>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</si>
  <si>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</si>
  <si>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</si>
  <si>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</si>
  <si>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</si>
  <si>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</si>
  <si>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</si>
  <si>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</si>
  <si>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</si>
  <si>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</si>
  <si>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</si>
  <si>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</si>
  <si>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</si>
  <si>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</si>
  <si>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</si>
  <si>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</si>
  <si>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</si>
  <si>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</si>
  <si>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</si>
  <si>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</si>
  <si>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</si>
  <si>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</si>
  <si>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</si>
  <si>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</si>
  <si>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</si>
  <si>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</si>
  <si>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</si>
  <si>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</si>
  <si>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</si>
  <si>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</si>
  <si>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</si>
  <si>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</si>
  <si>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</si>
  <si>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</si>
  <si>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</si>
  <si>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</si>
  <si>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</si>
  <si>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</si>
  <si>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</si>
  <si>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</si>
  <si>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</si>
  <si>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</si>
  <si>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</si>
  <si>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</si>
  <si>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</si>
  <si>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</si>
  <si>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</si>
  <si>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</si>
  <si>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</si>
  <si>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</si>
  <si>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</si>
  <si>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</si>
  <si>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</si>
  <si>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</si>
  <si>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</si>
  <si>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</si>
  <si>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</si>
  <si>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</si>
  <si>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</si>
  <si>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</si>
  <si>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</si>
  <si>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</si>
  <si>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</si>
  <si>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</si>
  <si>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</si>
  <si>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</si>
  <si>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</si>
  <si>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</si>
  <si>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</si>
  <si>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</si>
  <si>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</si>
  <si>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</si>
  <si>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</si>
  <si>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</si>
  <si>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</si>
  <si>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</si>
  <si>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</si>
  <si>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</si>
  <si>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</si>
  <si>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</si>
  <si>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</si>
  <si>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</si>
  <si>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</si>
  <si>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</si>
  <si>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</si>
  <si>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</si>
  <si>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</si>
  <si>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</si>
  <si>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</si>
  <si>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</si>
  <si>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</si>
  <si>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</si>
  <si>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</si>
  <si>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</si>
  <si>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</si>
  <si>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</si>
  <si>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</si>
  <si>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</si>
  <si>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</si>
  <si>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</si>
  <si>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</si>
  <si>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</si>
  <si>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</si>
  <si>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</si>
  <si>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</si>
  <si>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</si>
  <si>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</si>
  <si>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</si>
  <si>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</si>
  <si>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</si>
  <si>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</si>
  <si>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</si>
  <si>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</si>
  <si>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</si>
  <si>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</si>
  <si>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</si>
  <si>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</si>
  <si>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</si>
  <si>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</si>
  <si>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</si>
  <si>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</si>
  <si>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</si>
  <si>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</si>
  <si>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</si>
  <si>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</si>
  <si>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</si>
  <si>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</si>
  <si>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</si>
  <si>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</si>
  <si>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</si>
  <si>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</si>
  <si>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</si>
  <si>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</si>
  <si>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</si>
  <si>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</si>
  <si>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</si>
  <si>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</si>
  <si>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</si>
  <si>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</si>
  <si>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</si>
  <si>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</si>
  <si>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</si>
  <si>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</si>
  <si>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</si>
  <si>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</si>
  <si>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</si>
  <si>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</si>
  <si>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</si>
  <si>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</si>
  <si>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</si>
  <si>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</si>
  <si>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</si>
  <si>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</si>
  <si>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</si>
  <si>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</si>
  <si>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</si>
  <si>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</si>
  <si>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</si>
  <si>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</si>
  <si>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</si>
  <si>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</si>
  <si>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</si>
  <si>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</si>
  <si>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</si>
  <si>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</si>
  <si>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</si>
  <si>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</si>
  <si>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</si>
  <si>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</si>
  <si>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</si>
  <si>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</si>
  <si>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</si>
  <si>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</si>
  <si>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</si>
  <si>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</si>
  <si>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</si>
  <si>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</si>
  <si>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</si>
  <si>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</si>
  <si>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</si>
  <si>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</si>
  <si>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</si>
  <si>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</si>
  <si>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</si>
  <si>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</si>
  <si>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</si>
  <si>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</si>
  <si>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</si>
  <si>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</si>
  <si>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</si>
  <si>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</si>
  <si>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</si>
  <si>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</si>
  <si>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</si>
  <si>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</si>
  <si>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</si>
  <si>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</si>
  <si>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</si>
  <si>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</si>
  <si>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</si>
  <si>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</si>
  <si>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</si>
  <si>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</si>
  <si>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</si>
  <si>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</si>
  <si>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</si>
  <si>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</si>
  <si>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</si>
  <si>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</si>
  <si>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</si>
  <si>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</si>
  <si>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</si>
  <si>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</si>
  <si>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</si>
  <si>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</si>
  <si>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</si>
  <si>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</si>
  <si>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</si>
  <si>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</si>
  <si>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</si>
  <si>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</si>
  <si>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</si>
  <si>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</si>
  <si>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</si>
  <si>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</si>
  <si>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</si>
  <si>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</si>
  <si>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</si>
  <si>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</si>
  <si>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</si>
  <si>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</si>
  <si>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</si>
  <si>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</si>
  <si>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</si>
  <si>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</si>
  <si>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</si>
  <si>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</si>
  <si>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</si>
  <si>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</si>
  <si>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</si>
  <si>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</si>
  <si>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</si>
  <si>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</si>
  <si>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</si>
  <si>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</si>
  <si>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</si>
  <si>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</si>
  <si>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</si>
  <si>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</si>
  <si>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</si>
  <si>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</si>
  <si>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</si>
  <si>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</si>
  <si>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</si>
  <si>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</si>
  <si>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</si>
  <si>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</si>
  <si>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</si>
  <si>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</si>
  <si>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</si>
  <si>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</si>
  <si>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</si>
  <si>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</si>
  <si>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</si>
  <si>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</si>
  <si>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</si>
  <si>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</si>
  <si>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</si>
  <si>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</si>
  <si>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</si>
  <si>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</si>
  <si>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</si>
  <si>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</si>
  <si>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</si>
  <si>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</si>
  <si>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</si>
  <si>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</si>
  <si>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</si>
  <si>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</si>
  <si>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</si>
  <si>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</si>
  <si>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</si>
  <si>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</si>
  <si>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</si>
  <si>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</si>
  <si>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</si>
  <si>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</si>
  <si>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</si>
  <si>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</si>
  <si>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</si>
  <si>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</si>
  <si>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</si>
  <si>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</si>
  <si>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</si>
  <si>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</si>
  <si>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</si>
  <si>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</si>
  <si>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</si>
  <si>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</si>
  <si>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</si>
  <si>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</si>
  <si>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</si>
  <si>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</si>
  <si>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</si>
  <si>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</si>
  <si>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</si>
  <si>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</si>
  <si>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</si>
  <si>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</si>
  <si>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</si>
  <si>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</si>
  <si>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</si>
  <si>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</si>
  <si>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</si>
  <si>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</si>
  <si>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</si>
  <si>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</si>
  <si>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</si>
  <si>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</si>
  <si>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</si>
  <si>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</si>
  <si>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</si>
  <si>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</si>
  <si>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</si>
  <si>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</si>
  <si>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</si>
  <si>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</si>
  <si>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</si>
  <si>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</si>
  <si>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</si>
  <si>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</si>
  <si>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</si>
  <si>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</si>
  <si>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</si>
  <si>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</si>
  <si>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</si>
  <si>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</si>
  <si>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</si>
  <si>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</si>
  <si>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</si>
  <si>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</si>
  <si>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</si>
  <si>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</si>
  <si>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</si>
  <si>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</si>
  <si>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</si>
  <si>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</si>
  <si>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</si>
  <si>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</si>
  <si>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</si>
  <si>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</si>
  <si>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</si>
  <si>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</si>
  <si>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</si>
  <si>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</si>
  <si>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</si>
  <si>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</si>
  <si>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</si>
  <si>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</si>
  <si>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</si>
  <si>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</si>
  <si>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</si>
  <si>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</si>
  <si>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</si>
  <si>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</si>
  <si>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</si>
  <si>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</si>
  <si>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</si>
  <si>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</si>
  <si>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</si>
  <si>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</si>
  <si>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</si>
  <si>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</si>
  <si>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</si>
  <si>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</si>
  <si>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</si>
  <si>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</si>
  <si>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</si>
  <si>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</si>
  <si>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</si>
  <si>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</si>
  <si>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</si>
  <si>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</si>
  <si>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</si>
  <si>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</si>
  <si>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</si>
  <si>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</si>
  <si>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</si>
  <si>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</si>
  <si>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</si>
  <si>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</si>
  <si>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</si>
  <si>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</si>
  <si>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</si>
  <si>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</si>
  <si>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</si>
  <si>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</si>
  <si>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</si>
  <si>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</si>
  <si>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</si>
  <si>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</si>
  <si>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</si>
  <si>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</si>
  <si>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</si>
  <si>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</si>
  <si>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</si>
  <si>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</si>
  <si>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</si>
  <si>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</si>
  <si>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</si>
  <si>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</si>
  <si>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</si>
  <si>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</si>
  <si>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</si>
  <si>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</si>
  <si>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</si>
  <si>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</si>
  <si>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</si>
  <si>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</si>
  <si>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</si>
  <si>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</si>
  <si>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</si>
  <si>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</si>
  <si>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</si>
  <si>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</si>
  <si>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</si>
  <si>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</si>
  <si>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</si>
  <si>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</si>
  <si>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</si>
  <si>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</si>
  <si>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</si>
  <si>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</si>
  <si>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</si>
  <si>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</si>
  <si>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</si>
  <si>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</si>
  <si>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</si>
  <si>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</si>
  <si>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</si>
  <si>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</si>
  <si>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</si>
  <si>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</si>
  <si>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</si>
  <si>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</si>
  <si>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</si>
  <si>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</si>
  <si>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</si>
  <si>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</si>
  <si>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</si>
  <si>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</si>
  <si>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</si>
  <si>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</si>
  <si>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</si>
  <si>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</si>
  <si>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</si>
  <si>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</si>
  <si>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</si>
  <si>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</si>
  <si>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</si>
  <si>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</si>
  <si>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</si>
  <si>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</si>
  <si>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</si>
  <si>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</si>
  <si>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</si>
  <si>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</si>
  <si>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</si>
  <si>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</si>
  <si>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</si>
  <si>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</si>
  <si>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</si>
  <si>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</si>
  <si>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</si>
  <si>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</si>
  <si>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</si>
  <si>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</si>
  <si>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</si>
  <si>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</si>
  <si>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</si>
  <si>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</si>
  <si>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</si>
  <si>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</si>
  <si>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</si>
  <si>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</si>
  <si>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</si>
  <si>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</si>
  <si>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</si>
  <si>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</si>
  <si>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</si>
  <si>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</si>
  <si>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</si>
  <si>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</si>
  <si>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</si>
  <si>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</si>
  <si>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</si>
  <si>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</si>
  <si>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</si>
  <si>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</si>
  <si>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</si>
  <si>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</si>
  <si>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</si>
  <si>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</si>
  <si>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</si>
  <si>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</si>
  <si>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</si>
  <si>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</si>
  <si>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</si>
  <si>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</si>
  <si>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</si>
  <si>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</si>
  <si>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</si>
  <si>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</si>
  <si>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</si>
  <si>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</si>
  <si>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</si>
  <si>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</si>
  <si>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</si>
  <si>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</si>
  <si>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</si>
  <si>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</si>
  <si>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</si>
  <si>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</si>
  <si>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</si>
  <si>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</si>
  <si>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</si>
  <si>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</si>
  <si>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</si>
  <si>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</si>
  <si>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</si>
  <si>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</si>
  <si>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</si>
  <si>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</si>
  <si>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</si>
  <si>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</si>
  <si>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</si>
  <si>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</si>
  <si>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</si>
  <si>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</si>
  <si>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</si>
  <si>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</si>
  <si>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</si>
  <si>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</si>
  <si>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</si>
  <si>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</si>
  <si>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</si>
  <si>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</si>
  <si>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</si>
  <si>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</si>
  <si>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</si>
  <si>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</si>
  <si>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</si>
  <si>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</si>
  <si>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</si>
  <si>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</si>
  <si>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</si>
  <si>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</si>
  <si>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</si>
  <si>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</si>
  <si>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</si>
  <si>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</si>
  <si>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</si>
  <si>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</si>
  <si>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</si>
  <si>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</si>
  <si>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</si>
  <si>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</si>
  <si>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</si>
  <si>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</si>
  <si>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</si>
  <si>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</si>
  <si>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</si>
  <si>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</si>
  <si>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</si>
  <si>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</si>
  <si>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</si>
  <si>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</si>
  <si>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</si>
  <si>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</si>
  <si>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</si>
  <si>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</si>
  <si>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</si>
  <si>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</si>
  <si>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</si>
  <si>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</si>
  <si>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</si>
  <si>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</si>
  <si>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</si>
  <si>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</si>
  <si>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</si>
  <si>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</si>
  <si>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</si>
  <si>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</si>
  <si>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</si>
  <si>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</si>
  <si>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</si>
  <si>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</si>
  <si>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</si>
  <si>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</si>
  <si>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</si>
  <si>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</si>
  <si>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</si>
  <si>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</si>
  <si>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</si>
  <si>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</si>
  <si>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</si>
  <si>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</si>
  <si>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</si>
  <si>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</si>
  <si>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</si>
  <si>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</si>
  <si>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</si>
  <si>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</si>
  <si>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</si>
  <si>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</si>
  <si>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</si>
  <si>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</si>
  <si>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</si>
  <si>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</si>
  <si>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</si>
  <si>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</si>
  <si>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</si>
  <si>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</si>
  <si>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</si>
  <si>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</si>
  <si>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</si>
  <si>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</si>
  <si>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</si>
  <si>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</si>
  <si>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</si>
  <si>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</si>
  <si>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</si>
  <si>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</si>
  <si>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</si>
  <si>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</si>
  <si>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</si>
  <si>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</si>
  <si>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</si>
  <si>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</si>
  <si>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</si>
  <si>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</si>
  <si>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</si>
  <si>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</si>
  <si>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</si>
  <si>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</si>
  <si>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</si>
  <si>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</si>
  <si>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</si>
  <si>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</si>
  <si>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</si>
  <si>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</si>
  <si>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</si>
  <si>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</si>
  <si>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</si>
  <si>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</si>
  <si>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</si>
  <si>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</si>
  <si>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</si>
  <si>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</si>
  <si>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</si>
  <si>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</si>
  <si>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</si>
  <si>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</si>
  <si>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</si>
  <si>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</si>
  <si>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</si>
  <si>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</si>
  <si>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</si>
  <si>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</si>
  <si>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</si>
  <si>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</si>
  <si>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</si>
  <si>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</si>
  <si>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</si>
  <si>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</si>
  <si>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</si>
  <si>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</si>
  <si>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</si>
  <si>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</si>
  <si>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</si>
  <si>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</si>
  <si>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</si>
  <si>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</si>
  <si>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</si>
  <si>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</si>
  <si>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</si>
  <si>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</si>
  <si>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</si>
  <si>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</si>
  <si>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</si>
  <si>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</si>
  <si>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</si>
  <si>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</si>
  <si>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</si>
  <si>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</si>
  <si>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</si>
  <si>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</si>
  <si>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</si>
  <si>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</si>
  <si>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</si>
  <si>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</si>
  <si>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</si>
  <si>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</si>
  <si>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</si>
  <si>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</si>
  <si>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</si>
  <si>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</si>
  <si>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</si>
  <si>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</si>
  <si>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</si>
  <si>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</si>
  <si>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</si>
  <si>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</si>
  <si>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</si>
  <si>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</si>
  <si>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</si>
  <si>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</si>
  <si>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</si>
  <si>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</si>
  <si>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</si>
  <si>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</si>
  <si>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</si>
  <si>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</si>
  <si>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</si>
  <si>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</si>
  <si>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</si>
  <si>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</si>
  <si>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</si>
  <si>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</si>
  <si>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</si>
  <si>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</si>
  <si>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</si>
  <si>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</si>
  <si>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</si>
  <si>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</si>
  <si>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</si>
  <si>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</si>
  <si>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</si>
  <si>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</si>
  <si>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</si>
  <si>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</si>
  <si>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</si>
  <si>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</si>
  <si>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</si>
  <si>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</si>
  <si>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</si>
  <si>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</si>
  <si>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</si>
  <si>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</si>
  <si>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</si>
  <si>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</si>
  <si>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</si>
  <si>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</si>
  <si>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</si>
  <si>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</si>
  <si>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</si>
  <si>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</si>
  <si>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</si>
  <si>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</si>
  <si>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</si>
  <si>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</si>
  <si>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</si>
  <si>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</si>
  <si>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</si>
  <si>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</si>
  <si>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</si>
  <si>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</si>
  <si>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</si>
  <si>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</si>
  <si>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</si>
  <si>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</si>
  <si>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</si>
  <si>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</si>
  <si>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</si>
  <si>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</si>
  <si>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</si>
  <si>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</si>
  <si>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</si>
  <si>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</si>
  <si>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</si>
  <si>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</si>
  <si>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</si>
  <si>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</si>
  <si>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</si>
  <si>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</si>
  <si>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</si>
  <si>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</si>
  <si>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</si>
  <si>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</si>
  <si>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</si>
  <si>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</si>
  <si>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</si>
  <si>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</si>
  <si>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</si>
  <si>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</si>
  <si>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</si>
  <si>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</si>
  <si>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</si>
  <si>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</si>
  <si>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</si>
  <si>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</si>
  <si>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</si>
  <si>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</si>
  <si>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</si>
  <si>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</si>
  <si>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</si>
  <si>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</si>
  <si>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</si>
  <si>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</si>
  <si>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</si>
  <si>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</si>
  <si>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</si>
  <si>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</si>
  <si>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</si>
  <si>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</si>
  <si>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</si>
  <si>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</si>
  <si>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</si>
  <si>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</si>
  <si>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</si>
  <si>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</si>
  <si>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</si>
  <si>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</si>
  <si>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</si>
  <si>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</si>
  <si>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</si>
  <si>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</si>
  <si>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</si>
  <si>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</si>
  <si>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</si>
  <si>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</si>
  <si>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</si>
  <si>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</si>
  <si>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</si>
  <si>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</si>
  <si>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</si>
  <si>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</si>
  <si>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</si>
  <si>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</si>
  <si>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</si>
  <si>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</si>
  <si>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</si>
  <si>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</si>
  <si>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</si>
  <si>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</si>
  <si>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</si>
  <si>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</si>
  <si>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</si>
  <si>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</si>
  <si>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</si>
  <si>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</si>
  <si>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</si>
  <si>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</si>
  <si>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</si>
  <si>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</si>
  <si>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</si>
  <si>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</si>
  <si>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</si>
  <si>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</si>
  <si>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</si>
  <si>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</si>
  <si>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</si>
  <si>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</si>
  <si>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</si>
  <si>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</si>
  <si>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</si>
  <si>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</si>
  <si>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</si>
  <si>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</si>
  <si>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</si>
  <si>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</si>
  <si>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</si>
  <si>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</si>
  <si>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</si>
  <si>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</si>
  <si>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</si>
  <si>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</si>
  <si>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</si>
  <si>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</si>
  <si>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</si>
  <si>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</si>
  <si>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</si>
  <si>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</si>
  <si>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</si>
  <si>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</si>
  <si>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</si>
  <si>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</si>
  <si>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</si>
  <si>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</si>
  <si>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</si>
  <si>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</si>
  <si>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</si>
  <si>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</si>
  <si>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</si>
  <si>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</si>
  <si>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</si>
  <si>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</si>
  <si>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</si>
  <si>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</si>
  <si>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</si>
  <si>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</si>
  <si>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</si>
  <si>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</si>
  <si>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</si>
  <si>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</si>
  <si>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</si>
  <si>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</si>
  <si>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</si>
  <si>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</si>
  <si>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</si>
  <si>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</si>
  <si>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</si>
  <si>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</si>
  <si>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</si>
  <si>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</si>
  <si>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</si>
  <si>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</si>
  <si>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</si>
  <si>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</si>
  <si>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</si>
  <si>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</si>
  <si>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</si>
  <si>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</si>
  <si>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</si>
  <si>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</si>
  <si>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</si>
  <si>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</si>
  <si>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</si>
  <si>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</si>
  <si>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</si>
  <si>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</si>
  <si>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</si>
  <si>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</si>
  <si>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</si>
  <si>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</si>
  <si>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</si>
  <si>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</si>
  <si>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</si>
  <si>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</si>
  <si>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</si>
  <si>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</si>
  <si>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</si>
  <si>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</si>
  <si>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</si>
  <si>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</si>
  <si>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</si>
  <si>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</si>
  <si>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</si>
  <si>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</si>
  <si>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</si>
  <si>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</si>
  <si>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</si>
  <si>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</si>
  <si>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</si>
  <si>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</si>
  <si>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</si>
  <si>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</si>
  <si>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</si>
  <si>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</si>
  <si>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</si>
  <si>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</si>
  <si>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</si>
  <si>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</si>
  <si>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</si>
  <si>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</si>
  <si>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</si>
  <si>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</si>
  <si>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</si>
  <si>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</si>
  <si>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</si>
  <si>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</si>
  <si>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</si>
  <si>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</si>
  <si>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</si>
  <si>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</si>
  <si>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</si>
  <si>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</si>
  <si>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</si>
  <si>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</si>
  <si>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</si>
  <si>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</si>
  <si>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</si>
  <si>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</si>
  <si>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</si>
  <si>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</si>
  <si>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</si>
  <si>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</si>
  <si>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</si>
  <si>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</si>
  <si>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</si>
  <si>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</si>
  <si>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</si>
  <si>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</si>
  <si>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</si>
  <si>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</si>
  <si>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</si>
  <si>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</si>
  <si>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</si>
  <si>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</si>
  <si>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</si>
  <si>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</si>
  <si>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</si>
  <si>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</si>
  <si>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</si>
  <si>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</si>
  <si>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</si>
  <si>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</si>
  <si>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</si>
  <si>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</si>
  <si>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</si>
  <si>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</si>
  <si>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</si>
  <si>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</si>
  <si>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</si>
  <si>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</si>
  <si>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</si>
  <si>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</si>
  <si>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</si>
  <si>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</si>
  <si>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</si>
  <si>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</si>
  <si>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</si>
  <si>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</si>
  <si>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</si>
  <si>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</si>
  <si>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</si>
  <si>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</si>
  <si>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</si>
  <si>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</si>
  <si>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</si>
  <si>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</si>
  <si>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</si>
  <si>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</si>
  <si>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</si>
  <si>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</si>
  <si>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</si>
  <si>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</si>
  <si>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</si>
  <si>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</si>
  <si>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</si>
  <si>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</si>
  <si>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</si>
  <si>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</si>
  <si>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</si>
  <si>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</si>
  <si>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</si>
  <si>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</si>
  <si>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</si>
  <si>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</si>
  <si>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</si>
  <si>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</si>
  <si>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</si>
  <si>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</si>
  <si>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</si>
  <si>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</si>
  <si>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</si>
  <si>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</si>
  <si>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</si>
  <si>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</si>
  <si>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</si>
  <si>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</si>
  <si>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</si>
  <si>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</si>
  <si>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</si>
  <si>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</si>
  <si>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</si>
  <si>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</si>
  <si>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</si>
  <si>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</si>
  <si>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</si>
  <si>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</si>
  <si>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</si>
  <si>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</si>
  <si>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</si>
  <si>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</si>
  <si>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</si>
  <si>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</si>
  <si>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</si>
  <si>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</si>
  <si>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</si>
  <si>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</si>
  <si>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</si>
  <si>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</si>
  <si>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</si>
  <si>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</si>
  <si>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</si>
  <si>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</si>
  <si>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</si>
  <si>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</si>
  <si>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</si>
  <si>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</si>
  <si>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</si>
  <si>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</si>
  <si>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</si>
  <si>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</si>
  <si>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</si>
  <si>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</si>
  <si>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</si>
  <si>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</si>
  <si>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</si>
  <si>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</si>
  <si>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</si>
  <si>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</si>
  <si>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</si>
  <si>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</si>
  <si>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</si>
  <si>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</si>
  <si>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</si>
  <si>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</si>
  <si>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</si>
  <si>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</si>
  <si>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</si>
  <si>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</si>
  <si>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</si>
  <si>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</si>
  <si>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</si>
  <si>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</si>
  <si>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</si>
  <si>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</si>
  <si>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</si>
  <si>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</si>
  <si>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</si>
  <si>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</si>
  <si>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</si>
  <si>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</si>
  <si>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</si>
  <si>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</si>
  <si>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</si>
  <si>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</si>
  <si>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</si>
  <si>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</si>
  <si>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</si>
  <si>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</si>
  <si>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</si>
  <si>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</si>
  <si>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</si>
  <si>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</si>
  <si>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</si>
  <si>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</si>
  <si>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</si>
  <si>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</si>
  <si>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</si>
  <si>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</si>
  <si>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</si>
  <si>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</si>
  <si>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</si>
  <si>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</si>
  <si>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</si>
  <si>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</si>
  <si>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</si>
  <si>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</si>
  <si>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</si>
  <si>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</si>
  <si>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</si>
  <si>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</si>
  <si>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</si>
  <si>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</si>
  <si>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</si>
  <si>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</si>
  <si>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</si>
  <si>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</si>
  <si>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</si>
  <si>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</si>
  <si>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</si>
  <si>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</si>
  <si>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</si>
  <si>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</si>
  <si>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</si>
  <si>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</si>
  <si>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</si>
  <si>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</si>
  <si>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</si>
  <si>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</si>
  <si>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</si>
  <si>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</si>
  <si>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</si>
  <si>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</si>
  <si>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</si>
  <si>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</si>
  <si>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</si>
  <si>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</si>
  <si>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</si>
  <si>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</si>
  <si>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</si>
  <si>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</si>
  <si>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</si>
  <si>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</si>
  <si>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</si>
  <si>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</si>
  <si>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</si>
  <si>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</si>
  <si>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</si>
  <si>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</si>
  <si>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</si>
  <si>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</si>
  <si>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</si>
  <si>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</si>
  <si>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</si>
  <si>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</si>
  <si>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</si>
  <si>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</si>
  <si>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</si>
  <si>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</si>
  <si>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</si>
  <si>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</si>
  <si>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</si>
  <si>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</si>
  <si>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</si>
  <si>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</si>
  <si>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</si>
  <si>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</si>
  <si>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</si>
  <si>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</si>
  <si>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</si>
  <si>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</si>
  <si>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</si>
  <si>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</si>
  <si>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</si>
  <si>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</si>
  <si>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</si>
  <si>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</si>
  <si>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</si>
  <si>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</si>
  <si>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</si>
  <si>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</si>
  <si>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</si>
  <si>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</si>
  <si>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</si>
  <si>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</si>
  <si>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</si>
  <si>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</si>
  <si>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</si>
  <si>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</si>
  <si>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</si>
  <si>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</si>
  <si>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</si>
  <si>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</si>
  <si>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</si>
  <si>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</si>
  <si>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</si>
  <si>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</si>
  <si>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</si>
  <si>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</si>
  <si>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</si>
  <si>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</si>
  <si>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</si>
  <si>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</si>
  <si>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</si>
  <si>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</si>
  <si>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</si>
  <si>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</si>
  <si>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</si>
  <si>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</si>
  <si>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</si>
  <si>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</si>
  <si>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</si>
  <si>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</si>
  <si>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</si>
  <si>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</si>
  <si>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</si>
  <si>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</si>
  <si>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</si>
  <si>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</si>
  <si>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</si>
  <si>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</si>
  <si>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</si>
  <si>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</si>
  <si>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</si>
  <si>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</si>
  <si>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</si>
  <si>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</si>
  <si>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</si>
  <si>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</si>
  <si>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</si>
  <si>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</si>
  <si>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</si>
  <si>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</si>
  <si>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</si>
  <si>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</si>
  <si>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</si>
  <si>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</si>
  <si>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</si>
  <si>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</si>
  <si>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</si>
  <si>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</si>
  <si>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</si>
  <si>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</si>
  <si>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</si>
  <si>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</si>
  <si>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</si>
  <si>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</si>
  <si>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</si>
  <si>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</si>
  <si>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</si>
  <si>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</si>
  <si>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</si>
  <si>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</si>
  <si>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</si>
  <si>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</si>
  <si>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</si>
  <si>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</si>
  <si>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</si>
  <si>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</si>
  <si>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</si>
  <si>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</si>
  <si>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</si>
  <si>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</si>
  <si>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</si>
  <si>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</si>
  <si>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</si>
  <si>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</si>
  <si>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</si>
  <si>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</si>
  <si>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</si>
  <si>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</si>
  <si>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</si>
  <si>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</si>
  <si>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</si>
  <si>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</si>
  <si>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</si>
  <si>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</si>
  <si>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</si>
  <si>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</si>
  <si>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</si>
  <si>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</si>
  <si>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</si>
  <si>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</si>
  <si>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</si>
  <si>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</si>
  <si>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</si>
  <si>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</si>
  <si>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</si>
  <si>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</si>
  <si>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</si>
  <si>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</si>
  <si>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</si>
  <si>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</si>
  <si>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</si>
  <si>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</si>
  <si>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</si>
  <si>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</si>
  <si>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</si>
  <si>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</si>
  <si>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</si>
  <si>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</si>
  <si>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</si>
  <si>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</si>
  <si>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</si>
  <si>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</si>
  <si>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</si>
  <si>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</si>
  <si>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</si>
  <si>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</si>
  <si>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</si>
  <si>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</si>
  <si>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</si>
  <si>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</si>
  <si>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</si>
  <si>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</si>
  <si>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</si>
  <si>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</si>
  <si>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</si>
  <si>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</si>
  <si>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</si>
  <si>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</si>
  <si>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</si>
  <si>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</si>
  <si>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</si>
  <si>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</si>
  <si>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</si>
  <si>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</si>
  <si>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</si>
  <si>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</si>
  <si>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</si>
  <si>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</si>
  <si>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</si>
  <si>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</si>
  <si>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</si>
  <si>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</si>
  <si>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</si>
  <si>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</si>
  <si>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</si>
  <si>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</si>
  <si>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</si>
  <si>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</si>
  <si>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</si>
  <si>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</si>
  <si>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</si>
  <si>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</si>
  <si>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</si>
  <si>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</si>
  <si>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</si>
  <si>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</si>
  <si>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</si>
  <si>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</si>
  <si>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</si>
  <si>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</si>
  <si>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</si>
  <si>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</si>
  <si>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</si>
  <si>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</si>
  <si>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</si>
  <si>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</si>
  <si>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</si>
  <si>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</si>
  <si>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</si>
  <si>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</si>
  <si>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</si>
  <si>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</si>
  <si>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</si>
  <si>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</si>
  <si>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</si>
  <si>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</si>
  <si>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</si>
  <si>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</si>
  <si>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</si>
  <si>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</si>
  <si>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</si>
  <si>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</si>
  <si>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</si>
  <si>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</si>
  <si>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</si>
  <si>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</si>
  <si>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</si>
  <si>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</si>
  <si>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</si>
  <si>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</si>
  <si>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</si>
  <si>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</si>
  <si>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</si>
  <si>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</si>
  <si>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</si>
  <si>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</si>
  <si>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</si>
  <si>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</si>
  <si>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</si>
  <si>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</si>
  <si>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</si>
  <si>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</si>
  <si>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</si>
  <si>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</si>
  <si>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</si>
  <si>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</si>
  <si>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</si>
  <si>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</si>
  <si>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</si>
  <si>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</si>
  <si>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</si>
  <si>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</si>
  <si>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</si>
  <si>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</si>
  <si>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</si>
  <si>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</si>
  <si>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</si>
  <si>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</si>
  <si>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</si>
  <si>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</si>
  <si>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</si>
  <si>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</si>
  <si>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</si>
  <si>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</si>
  <si>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</si>
  <si>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</si>
  <si>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</si>
  <si>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</si>
  <si>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</si>
  <si>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</si>
  <si>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</si>
  <si>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</si>
  <si>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</si>
  <si>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</si>
  <si>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</si>
  <si>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</si>
  <si>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</si>
  <si>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</si>
  <si>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</si>
  <si>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</si>
  <si>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</si>
  <si>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</si>
  <si>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</si>
  <si>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</si>
  <si>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</si>
  <si>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</si>
  <si>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</si>
  <si>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</si>
  <si>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</si>
  <si>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</si>
  <si>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</si>
  <si>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</si>
  <si>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</si>
  <si>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</si>
  <si>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</si>
  <si>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</si>
  <si>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</si>
  <si>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</si>
  <si>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</si>
  <si>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</si>
  <si>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</si>
  <si>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</si>
  <si>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</si>
  <si>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</si>
  <si>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</si>
  <si>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</si>
  <si>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</si>
  <si>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</si>
  <si>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</si>
  <si>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</si>
  <si>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</si>
  <si>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</si>
  <si>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</si>
  <si>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</si>
  <si>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</si>
  <si>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</si>
  <si>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</si>
  <si>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</si>
  <si>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</si>
  <si>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</si>
  <si>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</si>
  <si>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</si>
  <si>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</si>
  <si>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</si>
  <si>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</si>
  <si>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</si>
  <si>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</si>
  <si>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</si>
  <si>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</si>
  <si>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</si>
  <si>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</si>
  <si>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</si>
  <si>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</si>
  <si>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</si>
  <si>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</si>
  <si>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</si>
  <si>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</si>
  <si>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</si>
  <si>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</si>
  <si>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</si>
  <si>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</si>
  <si>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</si>
  <si>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</si>
  <si>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</si>
  <si>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</si>
  <si>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</si>
  <si>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</si>
  <si>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</si>
  <si>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</si>
  <si>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</si>
  <si>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</si>
  <si>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</si>
  <si>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</si>
  <si>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</si>
  <si>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</si>
  <si>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</si>
  <si>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</si>
  <si>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</si>
  <si>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</si>
  <si>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</si>
  <si>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</si>
  <si>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</si>
  <si>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</si>
  <si>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</si>
  <si>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</si>
  <si>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</si>
  <si>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</si>
  <si>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</si>
  <si>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</si>
  <si>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</si>
  <si>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</si>
  <si>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</si>
  <si>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</si>
  <si>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</si>
  <si>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</si>
  <si>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</si>
  <si>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</si>
  <si>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</si>
  <si>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</si>
  <si>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</si>
  <si>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</si>
  <si>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</si>
  <si>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</si>
  <si>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</si>
  <si>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</si>
  <si>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</si>
  <si>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</si>
  <si>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</si>
  <si>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</si>
  <si>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</si>
  <si>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</si>
  <si>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</si>
  <si>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</si>
  <si>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</si>
  <si>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</si>
  <si>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</si>
  <si>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</si>
  <si>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</si>
  <si>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</si>
  <si>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</si>
  <si>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</si>
  <si>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</si>
  <si>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</si>
  <si>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</si>
  <si>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</si>
  <si>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</si>
  <si>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</si>
  <si>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</si>
  <si>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</si>
  <si>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</si>
  <si>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</si>
  <si>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</si>
  <si>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</si>
  <si>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</si>
  <si>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</si>
  <si>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</si>
  <si>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</si>
  <si>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</si>
  <si>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</si>
  <si>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</si>
  <si>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</si>
  <si>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</si>
  <si>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</si>
  <si>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</si>
  <si>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</si>
  <si>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</si>
  <si>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</si>
  <si>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</si>
  <si>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</si>
  <si>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</si>
  <si>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</si>
  <si>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</si>
  <si>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</si>
  <si>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</si>
  <si>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</si>
  <si>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</si>
  <si>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</si>
  <si>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</si>
  <si>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</si>
  <si>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</si>
  <si>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</si>
  <si>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</si>
  <si>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</si>
  <si>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</si>
  <si>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</si>
  <si>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</si>
  <si>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</si>
  <si>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</si>
  <si>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</si>
  <si>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</si>
  <si>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</si>
  <si>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</si>
  <si>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</si>
  <si>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</si>
  <si>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</si>
  <si>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</si>
  <si>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</si>
  <si>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</si>
  <si>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</si>
  <si>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</si>
  <si>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</si>
  <si>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</si>
  <si>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</si>
  <si>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</si>
  <si>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</si>
  <si>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</si>
  <si>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</si>
  <si>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</si>
  <si>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</si>
  <si>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</si>
  <si>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</si>
  <si>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</si>
  <si>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</si>
  <si>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</si>
  <si>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</si>
  <si>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</si>
  <si>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</si>
  <si>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</si>
  <si>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</si>
  <si>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</si>
  <si>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</si>
  <si>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</si>
  <si>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</si>
  <si>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</si>
  <si>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</si>
  <si>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</si>
  <si>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</si>
  <si>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</si>
  <si>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</si>
  <si>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</si>
  <si>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</si>
  <si>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</si>
  <si>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</si>
  <si>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</si>
  <si>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</si>
  <si>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</si>
  <si>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</si>
  <si>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</si>
  <si>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</si>
  <si>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</si>
  <si>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</si>
  <si>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</si>
  <si>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</si>
  <si>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</si>
  <si>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</si>
  <si>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</si>
  <si>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</si>
  <si>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</si>
  <si>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</si>
  <si>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</si>
  <si>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</si>
  <si>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</si>
  <si>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</si>
  <si>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</si>
  <si>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</si>
  <si>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</si>
  <si>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</si>
  <si>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</si>
  <si>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</si>
  <si>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</si>
  <si>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</si>
  <si>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</si>
  <si>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</si>
  <si>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</si>
  <si>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</si>
  <si>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</si>
  <si>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</si>
  <si>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</si>
  <si>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</si>
  <si>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</si>
  <si>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</si>
  <si>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</si>
  <si>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</si>
  <si>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</si>
  <si>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</si>
  <si>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</si>
  <si>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</si>
  <si>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</si>
  <si>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</si>
  <si>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</si>
  <si>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</si>
  <si>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</si>
  <si>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</si>
  <si>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</si>
  <si>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</si>
  <si>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</si>
  <si>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</si>
  <si>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</si>
  <si>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</si>
  <si>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</si>
  <si>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</si>
  <si>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</si>
  <si>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</si>
  <si>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</si>
  <si>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</si>
  <si>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</si>
  <si>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</si>
  <si>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</si>
  <si>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</si>
  <si>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</si>
  <si>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</si>
  <si>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</si>
  <si>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</si>
  <si>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</si>
  <si>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</si>
  <si>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</si>
  <si>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</si>
  <si>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</si>
  <si>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</si>
  <si>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</si>
  <si>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</si>
  <si>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</si>
  <si>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</si>
  <si>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</si>
  <si>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</si>
  <si>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</si>
  <si>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</si>
  <si>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</si>
  <si>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</si>
  <si>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</si>
  <si>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</si>
  <si>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</si>
  <si>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</si>
  <si>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</si>
  <si>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</si>
  <si>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</si>
  <si>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</si>
  <si>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</si>
  <si>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</si>
  <si>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</si>
  <si>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</si>
  <si>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</si>
  <si>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</si>
  <si>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</si>
  <si>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</si>
  <si>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</si>
  <si>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</si>
  <si>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</si>
  <si>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</si>
  <si>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</si>
  <si>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</si>
  <si>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</si>
  <si>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</si>
  <si>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</si>
  <si>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</si>
  <si>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</si>
  <si>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</si>
  <si>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</si>
  <si>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</si>
  <si>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</si>
  <si>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</si>
  <si>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</si>
  <si>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</si>
  <si>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</si>
  <si>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</si>
  <si>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</si>
  <si>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</si>
  <si>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</si>
  <si>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</si>
  <si>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</si>
  <si>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</si>
  <si>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</si>
  <si>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</si>
  <si>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</si>
  <si>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</si>
  <si>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</si>
  <si>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</si>
  <si>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</si>
  <si>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</si>
  <si>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</si>
  <si>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</si>
  <si>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</si>
  <si>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</si>
  <si>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</si>
  <si>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</si>
  <si>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</si>
  <si>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</si>
  <si>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</si>
  <si>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</si>
  <si>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</si>
  <si>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</si>
  <si>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</si>
  <si>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</si>
  <si>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</si>
  <si>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</si>
  <si>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</si>
  <si>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</si>
  <si>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</si>
  <si>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</si>
  <si>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</si>
  <si>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</si>
  <si>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</si>
  <si>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</si>
  <si>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</si>
  <si>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</si>
  <si>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</si>
  <si>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</si>
  <si>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</si>
  <si>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</si>
  <si>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</si>
  <si>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</si>
  <si>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</si>
  <si>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</si>
  <si>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</si>
  <si>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</si>
  <si>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</si>
  <si>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</si>
  <si>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</si>
  <si>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</si>
  <si>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</si>
  <si>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</si>
  <si>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</si>
  <si>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</si>
  <si>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</si>
  <si>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</si>
  <si>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</si>
  <si>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</si>
  <si>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</si>
  <si>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</si>
  <si>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</si>
  <si>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</si>
  <si>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</si>
  <si>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</si>
  <si>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</si>
  <si>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</si>
  <si>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</si>
  <si>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</si>
  <si>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</si>
  <si>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</si>
  <si>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</si>
  <si>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</si>
  <si>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</si>
  <si>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</si>
  <si>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</si>
  <si>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</si>
  <si>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</si>
  <si>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</si>
  <si>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</si>
  <si>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</si>
  <si>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</si>
  <si>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</si>
  <si>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</si>
  <si>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</si>
  <si>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</si>
  <si>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</si>
  <si>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</si>
  <si>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</si>
  <si>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</si>
  <si>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</si>
  <si>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</si>
  <si>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</si>
  <si>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</si>
  <si>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</si>
  <si>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</si>
  <si>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</si>
  <si>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</si>
  <si>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</si>
  <si>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</si>
  <si>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</si>
  <si>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</si>
  <si>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</si>
  <si>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</si>
  <si>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</si>
  <si>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</si>
  <si>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</si>
  <si>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</si>
  <si>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</si>
  <si>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</si>
  <si>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</si>
  <si>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</si>
  <si>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</si>
  <si>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</si>
  <si>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</si>
  <si>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</si>
  <si>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</si>
  <si>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</si>
  <si>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</si>
  <si>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</si>
  <si>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</si>
  <si>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</si>
  <si>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</si>
  <si>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</si>
  <si>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</si>
  <si>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</si>
  <si>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</si>
  <si>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</si>
  <si>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</si>
  <si>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</si>
  <si>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</si>
  <si>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</si>
  <si>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</si>
  <si>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</si>
  <si>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</si>
  <si>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</si>
  <si>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</si>
  <si>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</si>
  <si>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</si>
  <si>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</si>
  <si>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</si>
  <si>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</si>
  <si>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</si>
  <si>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</si>
  <si>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</si>
  <si>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</si>
  <si>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</si>
  <si>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</si>
  <si>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</si>
  <si>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</si>
  <si>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</si>
  <si>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</si>
  <si>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</si>
  <si>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</si>
  <si>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</si>
  <si>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</si>
  <si>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</si>
  <si>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</si>
  <si>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</si>
  <si>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</si>
  <si>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</si>
  <si>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</si>
  <si>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</si>
  <si>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</si>
  <si>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</si>
  <si>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</si>
  <si>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</si>
  <si>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</si>
  <si>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</si>
  <si>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</si>
  <si>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</si>
  <si>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</si>
  <si>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</si>
  <si>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</si>
  <si>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</si>
  <si>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</si>
  <si>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</si>
  <si>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</si>
  <si>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</si>
  <si>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</si>
  <si>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</si>
  <si>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</si>
  <si>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</si>
  <si>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</si>
  <si>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</si>
  <si>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</si>
  <si>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</si>
  <si>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</si>
  <si>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</si>
  <si>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</si>
  <si>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</si>
  <si>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</si>
  <si>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</si>
  <si>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</si>
  <si>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</si>
  <si>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</si>
  <si>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</si>
  <si>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</si>
  <si>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</si>
  <si>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</si>
  <si>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</si>
  <si>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</si>
  <si>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</si>
  <si>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</si>
  <si>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</si>
  <si>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</si>
  <si>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</si>
  <si>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</si>
  <si>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</si>
  <si>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</si>
  <si>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</si>
  <si>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</si>
  <si>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</si>
  <si>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</si>
  <si>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</si>
  <si>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</si>
  <si>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</si>
  <si>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</si>
  <si>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</si>
  <si>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</si>
  <si>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</si>
  <si>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</si>
  <si>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</si>
  <si>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</si>
  <si>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</si>
  <si>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</si>
  <si>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</si>
  <si>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</si>
  <si>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</si>
  <si>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</si>
  <si>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</si>
  <si>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</si>
  <si>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</si>
  <si>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</si>
  <si>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</si>
  <si>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</si>
  <si>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</si>
  <si>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</si>
  <si>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</si>
  <si>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</si>
  <si>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</si>
  <si>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</si>
  <si>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</si>
  <si>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</si>
  <si>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</si>
  <si>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</si>
  <si>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</si>
  <si>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</si>
  <si>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</si>
  <si>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</si>
  <si>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</si>
  <si>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</si>
  <si>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</si>
  <si>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</si>
  <si>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</si>
  <si>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</si>
  <si>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</si>
  <si>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</si>
  <si>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</si>
  <si>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</si>
  <si>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</si>
  <si>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</si>
  <si>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</si>
  <si>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</si>
  <si>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</si>
  <si>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</si>
  <si>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</si>
  <si>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</si>
  <si>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</si>
  <si>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</si>
  <si>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</si>
  <si>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</si>
  <si>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</si>
  <si>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</si>
  <si>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</si>
  <si>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</si>
  <si>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</si>
  <si>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</si>
  <si>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</si>
  <si>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</si>
  <si>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</si>
  <si>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</si>
  <si>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</si>
  <si>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</si>
  <si>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</si>
  <si>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</si>
  <si>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</si>
  <si>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</si>
  <si>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</si>
  <si>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</si>
  <si>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</si>
  <si>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</si>
  <si>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</si>
  <si>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</si>
  <si>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</si>
  <si>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</si>
  <si>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</si>
  <si>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</si>
  <si>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</si>
  <si>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</si>
  <si>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</si>
  <si>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</si>
  <si>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</si>
  <si>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</si>
  <si>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</si>
  <si>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</si>
  <si>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</si>
  <si>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</si>
  <si>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</si>
  <si>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</si>
  <si>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</si>
  <si>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</si>
  <si>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</si>
  <si>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</si>
  <si>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</si>
  <si>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</si>
  <si>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</si>
  <si>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</si>
  <si>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</si>
  <si>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</si>
  <si>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</si>
  <si>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</si>
  <si>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</si>
  <si>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</si>
  <si>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</si>
  <si>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</si>
  <si>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</si>
  <si>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</si>
  <si>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</si>
  <si>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</si>
  <si>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</si>
  <si>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</si>
  <si>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</si>
  <si>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</si>
  <si>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</si>
  <si>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</si>
  <si>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</si>
  <si>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</si>
  <si>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</si>
  <si>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</si>
  <si>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</si>
  <si>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</si>
  <si>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</si>
  <si>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</si>
  <si>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</si>
  <si>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</si>
  <si>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</si>
  <si>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</si>
  <si>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</si>
  <si>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</si>
  <si>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</si>
  <si>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</si>
  <si>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</si>
  <si>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</si>
  <si>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</si>
  <si>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</si>
  <si>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</si>
  <si>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</si>
  <si>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</si>
  <si>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</si>
  <si>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</si>
  <si>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</si>
  <si>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</si>
  <si>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</si>
  <si>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</si>
  <si>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</si>
  <si>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</si>
  <si>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</si>
  <si>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</si>
  <si>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</si>
  <si>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</si>
  <si>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</si>
  <si>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</si>
  <si>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</si>
  <si>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</si>
  <si>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</si>
  <si>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</si>
  <si>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</si>
  <si>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</si>
  <si>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</si>
  <si>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</si>
  <si>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</si>
  <si>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</si>
  <si>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</si>
  <si>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</si>
  <si>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</si>
  <si>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</si>
  <si>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</si>
  <si>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</si>
  <si>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</si>
  <si>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</si>
  <si>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</si>
  <si>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</si>
  <si>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</si>
  <si>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</si>
  <si>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</si>
  <si>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</si>
  <si>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</si>
  <si>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</si>
  <si>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</si>
  <si>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</si>
  <si>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</si>
  <si>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</si>
  <si>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</si>
  <si>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</si>
  <si>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</si>
  <si>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</si>
  <si>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</si>
  <si>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</si>
  <si>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</si>
  <si>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</si>
  <si>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</si>
  <si>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</si>
  <si>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</si>
  <si>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</si>
  <si>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</si>
  <si>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</si>
  <si>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</si>
  <si>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</si>
  <si>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</si>
  <si>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</si>
  <si>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</si>
  <si>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</si>
  <si>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</si>
  <si>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</si>
  <si>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</si>
  <si>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</si>
  <si>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</si>
  <si>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</si>
  <si>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</si>
  <si>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</si>
  <si>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</si>
  <si>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</si>
  <si>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</si>
  <si>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</si>
  <si>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</si>
  <si>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</si>
  <si>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</si>
  <si>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</si>
  <si>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</si>
  <si>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</si>
  <si>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</si>
  <si>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</si>
  <si>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</si>
  <si>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</si>
  <si>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</si>
  <si>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</si>
  <si>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</si>
  <si>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</si>
  <si>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</si>
  <si>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</si>
  <si>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</si>
  <si>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</si>
  <si>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</si>
  <si>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</si>
  <si>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</si>
  <si>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</si>
  <si>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</si>
  <si>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</si>
  <si>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</si>
  <si>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</si>
  <si>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</si>
  <si>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</si>
  <si>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</si>
  <si>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</si>
  <si>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</si>
  <si>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</si>
  <si>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</si>
  <si>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</si>
  <si>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</si>
  <si>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</si>
  <si>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</si>
  <si>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</si>
  <si>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</si>
  <si>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</si>
  <si>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</si>
  <si>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</si>
  <si>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</si>
  <si>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</si>
  <si>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</si>
  <si>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</si>
  <si>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</si>
  <si>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</si>
  <si>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</si>
  <si>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</si>
  <si>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</si>
  <si>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</si>
  <si>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</si>
  <si>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</si>
  <si>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</si>
  <si>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</si>
  <si>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</si>
  <si>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</si>
  <si>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</si>
  <si>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</si>
  <si>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</si>
  <si>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</si>
  <si>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</si>
  <si>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</si>
  <si>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</si>
  <si>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</si>
  <si>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</si>
  <si>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</si>
  <si>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</si>
  <si>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</si>
  <si>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</si>
  <si>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</si>
  <si>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</si>
  <si>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</si>
  <si>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</si>
  <si>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</si>
  <si>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</si>
  <si>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</si>
  <si>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</si>
  <si>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</si>
  <si>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</si>
  <si>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</si>
  <si>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</si>
  <si>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</si>
  <si>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</si>
  <si>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</si>
  <si>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</si>
  <si>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</si>
  <si>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</si>
  <si>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</si>
  <si>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</si>
  <si>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</si>
  <si>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</si>
  <si>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</si>
  <si>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</si>
  <si>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</si>
  <si>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</si>
  <si>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</si>
  <si>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</si>
  <si>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</si>
  <si>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</si>
  <si>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</si>
  <si>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</si>
  <si>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</si>
  <si>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</si>
  <si>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</si>
  <si>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</si>
  <si>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</si>
  <si>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</si>
  <si>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</si>
  <si>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</si>
  <si>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</si>
  <si>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</si>
  <si>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</si>
  <si>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</si>
  <si>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</si>
  <si>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</si>
  <si>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</si>
  <si>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</si>
  <si>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</si>
  <si>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</si>
  <si>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</si>
  <si>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</si>
  <si>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</si>
  <si>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</si>
  <si>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</si>
  <si>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</si>
  <si>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</si>
  <si>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</si>
  <si>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</si>
  <si>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</si>
  <si>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</si>
  <si>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</si>
  <si>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</si>
  <si>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</si>
  <si>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</si>
  <si>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</si>
  <si>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</si>
  <si>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</si>
  <si>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</si>
  <si>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</si>
  <si>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</si>
  <si>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</si>
  <si>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</si>
  <si>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</si>
  <si>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</si>
  <si>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</si>
  <si>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</si>
  <si>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</si>
  <si>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</si>
  <si>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</si>
  <si>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</si>
  <si>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</si>
  <si>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</si>
  <si>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</si>
  <si>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</si>
  <si>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</si>
  <si>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</si>
  <si>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</si>
  <si>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</si>
  <si>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</si>
  <si>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</si>
  <si>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</si>
  <si>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</si>
  <si>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</si>
  <si>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</si>
  <si>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</si>
  <si>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</si>
  <si>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</si>
  <si>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</si>
  <si>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</si>
  <si>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</si>
  <si>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</si>
  <si>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</si>
  <si>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</si>
  <si>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</si>
  <si>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</si>
  <si>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</si>
  <si>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</si>
  <si>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</si>
  <si>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</si>
  <si>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</si>
  <si>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</si>
  <si>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</si>
  <si>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</si>
  <si>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</si>
  <si>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</si>
  <si>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</si>
  <si>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</si>
  <si>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</si>
  <si>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</si>
  <si>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</si>
  <si>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</si>
  <si>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</si>
  <si>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</si>
  <si>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</si>
  <si>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</si>
  <si>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</si>
  <si>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</si>
  <si>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</si>
  <si>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</si>
  <si>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</si>
  <si>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</si>
  <si>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</si>
  <si>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</si>
  <si>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</si>
  <si>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</si>
  <si>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</si>
  <si>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</si>
  <si>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</si>
  <si>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</si>
  <si>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</si>
  <si>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</si>
  <si>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</si>
  <si>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</si>
  <si>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</si>
  <si>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</si>
  <si>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</si>
  <si>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</si>
  <si>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</si>
  <si>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</si>
  <si>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</si>
  <si>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</si>
  <si>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</si>
  <si>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</si>
  <si>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</si>
  <si>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</si>
  <si>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</si>
  <si>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</si>
  <si>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</si>
  <si>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</si>
  <si>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</si>
  <si>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</si>
  <si>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</si>
  <si>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</si>
  <si>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</si>
  <si>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</si>
  <si>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</si>
  <si>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</si>
  <si>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</si>
  <si>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</si>
  <si>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</si>
  <si>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</si>
  <si>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</si>
  <si>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</si>
  <si>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</si>
  <si>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</si>
  <si>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</si>
  <si>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</si>
  <si>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</si>
  <si>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</si>
  <si>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</si>
  <si>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</si>
  <si>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</si>
  <si>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</si>
  <si>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</si>
  <si>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</si>
  <si>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</si>
  <si>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</si>
  <si>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</si>
  <si>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</si>
  <si>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</si>
  <si>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</si>
  <si>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</si>
  <si>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</si>
  <si>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</si>
  <si>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</si>
  <si>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</si>
  <si>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</si>
  <si>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</si>
  <si>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</si>
  <si>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</si>
  <si>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</si>
  <si>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</si>
  <si>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</si>
  <si>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</si>
  <si>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</si>
  <si>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</si>
  <si>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</si>
  <si>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</si>
  <si>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</si>
  <si>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</si>
  <si>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</si>
  <si>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</si>
  <si>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</si>
  <si>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</si>
  <si>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</si>
  <si>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</si>
  <si>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</si>
  <si>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</si>
  <si>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</si>
  <si>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</si>
  <si>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</si>
  <si>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</si>
  <si>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</si>
  <si>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</si>
  <si>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</si>
  <si>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</si>
  <si>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</si>
  <si>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</si>
  <si>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</si>
  <si>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</si>
  <si>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</si>
  <si>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</si>
  <si>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</si>
  <si>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</si>
  <si>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</si>
  <si>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</si>
  <si>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</si>
  <si>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</si>
  <si>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</si>
  <si>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</si>
  <si>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</si>
  <si>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</si>
  <si>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</si>
  <si>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</si>
  <si>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</si>
  <si>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</si>
  <si>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</si>
  <si>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</si>
  <si>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</si>
  <si>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</si>
  <si>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</si>
  <si>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</si>
  <si>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</si>
  <si>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</si>
  <si>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</si>
  <si>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</si>
  <si>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</si>
  <si>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</si>
  <si>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</si>
  <si>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</si>
  <si>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</si>
  <si>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</si>
  <si>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</si>
  <si>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</si>
  <si>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</si>
  <si>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</si>
  <si>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</si>
  <si>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</si>
  <si>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</si>
  <si>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</si>
  <si>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</si>
  <si>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</si>
  <si>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</si>
  <si>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</si>
  <si>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</si>
  <si>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</si>
  <si>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</si>
  <si>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</si>
  <si>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</si>
  <si>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</si>
  <si>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</si>
  <si>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</si>
  <si>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</si>
  <si>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</si>
  <si>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</si>
  <si>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</si>
  <si>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</si>
  <si>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</si>
  <si>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</si>
  <si>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</si>
  <si>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</si>
  <si>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</si>
  <si>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</si>
  <si>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</si>
  <si>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</si>
  <si>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</si>
  <si>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</si>
  <si>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</si>
  <si>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</si>
  <si>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</si>
  <si>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</si>
  <si>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</si>
  <si>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</si>
  <si>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</si>
  <si>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</si>
  <si>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</si>
  <si>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</si>
  <si>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</si>
  <si>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</si>
  <si>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</si>
  <si>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</si>
  <si>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</si>
  <si>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</si>
  <si>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</si>
  <si>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</si>
  <si>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</si>
  <si>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</si>
  <si>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</si>
  <si>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</si>
  <si>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</si>
  <si>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</si>
  <si>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</si>
  <si>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</si>
  <si>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</si>
  <si>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</si>
  <si>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</si>
  <si>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</si>
  <si>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</si>
  <si>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</si>
  <si>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</si>
  <si>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</si>
  <si>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</si>
  <si>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</si>
  <si>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</si>
  <si>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</si>
  <si>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</si>
  <si>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</si>
  <si>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</si>
  <si>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</si>
  <si>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</si>
  <si>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</si>
  <si>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</si>
  <si>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</si>
  <si>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</si>
  <si>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</si>
  <si>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</si>
  <si>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</si>
  <si>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</si>
  <si>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</si>
  <si>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</si>
  <si>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</si>
  <si>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</si>
  <si>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</si>
  <si>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</si>
  <si>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</si>
  <si>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</si>
  <si>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</si>
  <si>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</si>
  <si>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</si>
  <si>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</si>
  <si>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</si>
  <si>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</si>
  <si>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</si>
  <si>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</si>
  <si>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</si>
  <si>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</si>
  <si>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</si>
  <si>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</si>
  <si>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</si>
  <si>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</si>
  <si>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</si>
  <si>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</si>
  <si>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</si>
  <si>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</si>
  <si>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</si>
  <si>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</si>
  <si>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</si>
  <si>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</si>
  <si>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</si>
  <si>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</si>
  <si>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</si>
  <si>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</si>
  <si>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</si>
  <si>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</si>
  <si>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</si>
  <si>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</si>
  <si>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</si>
  <si>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</si>
  <si>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</si>
  <si>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</si>
  <si>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</si>
  <si>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</si>
  <si>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</si>
  <si>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</si>
  <si>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</si>
  <si>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</si>
  <si>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</si>
  <si>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</si>
  <si>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</si>
  <si>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</si>
  <si>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</si>
  <si>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</si>
  <si>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</si>
  <si>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</si>
  <si>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</si>
  <si>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</si>
  <si>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</si>
  <si>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</si>
  <si>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</si>
  <si>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</si>
  <si>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</si>
  <si>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</si>
  <si>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</si>
  <si>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</si>
  <si>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</si>
  <si>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</si>
  <si>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</si>
  <si>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</si>
  <si>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</si>
  <si>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</si>
  <si>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</si>
  <si>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</si>
  <si>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</si>
  <si>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</si>
  <si>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</si>
  <si>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</si>
  <si>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</si>
  <si>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</si>
  <si>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</si>
  <si>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</si>
  <si>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</si>
  <si>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</si>
  <si>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</si>
  <si>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</si>
  <si>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</si>
  <si>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</si>
  <si>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</si>
  <si>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</si>
  <si>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</si>
  <si>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</si>
  <si>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</si>
  <si>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</si>
  <si>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</si>
  <si>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</si>
  <si>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</si>
  <si>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</si>
  <si>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</si>
  <si>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</si>
  <si>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</si>
  <si>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</si>
  <si>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</si>
  <si>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</si>
  <si>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</si>
  <si>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</si>
  <si>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</si>
  <si>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</si>
  <si>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</si>
  <si>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</si>
  <si>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</si>
  <si>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</si>
  <si>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</si>
  <si>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</si>
  <si>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</si>
  <si>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</si>
  <si>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</si>
  <si>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</si>
  <si>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</si>
  <si>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</si>
  <si>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</si>
  <si>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</si>
  <si>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</si>
  <si>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</si>
  <si>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</si>
  <si>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</si>
  <si>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</si>
  <si>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</si>
  <si>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</si>
  <si>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</si>
  <si>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</si>
  <si>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</si>
  <si>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</si>
  <si>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</si>
  <si>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</si>
  <si>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</si>
  <si>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</si>
  <si>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</si>
  <si>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</si>
  <si>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</si>
  <si>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</si>
  <si>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</si>
  <si>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</si>
  <si>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</si>
  <si>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</si>
  <si>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</si>
  <si>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</si>
  <si>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</si>
  <si>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</si>
  <si>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</si>
  <si>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</si>
  <si>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</si>
  <si>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</si>
  <si>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</si>
  <si>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</si>
  <si>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</si>
  <si>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</si>
  <si>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</si>
  <si>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</si>
  <si>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</si>
  <si>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</si>
  <si>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</si>
  <si>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</si>
  <si>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</si>
  <si>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</si>
  <si>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</si>
  <si>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</si>
  <si>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</si>
  <si>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</si>
  <si>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</si>
  <si>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</si>
  <si>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</si>
  <si>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</si>
  <si>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</si>
  <si>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</si>
  <si>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</si>
  <si>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</si>
  <si>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</si>
  <si>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</si>
  <si>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</si>
  <si>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</si>
  <si>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</si>
  <si>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</si>
  <si>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</si>
  <si>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</si>
  <si>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</si>
  <si>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</si>
  <si>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</si>
  <si>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</si>
  <si>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</si>
  <si>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</si>
  <si>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</si>
  <si>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</si>
  <si>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</si>
  <si>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</si>
  <si>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</si>
  <si>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</si>
  <si>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</si>
  <si>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</si>
  <si>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</si>
  <si>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</si>
  <si>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</si>
  <si>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</si>
  <si>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</si>
  <si>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</si>
  <si>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</si>
  <si>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</si>
  <si>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</si>
  <si>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</si>
  <si>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</si>
  <si>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</si>
  <si>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</si>
  <si>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</si>
  <si>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</si>
  <si>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</si>
  <si>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</si>
  <si>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</si>
  <si>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</si>
  <si>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</si>
  <si>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</si>
  <si>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</si>
  <si>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</si>
  <si>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</si>
  <si>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</si>
  <si>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</si>
  <si>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</si>
  <si>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</si>
  <si>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</si>
  <si>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</si>
  <si>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</si>
  <si>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</si>
  <si>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</si>
  <si>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</si>
  <si>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</si>
  <si>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</si>
  <si>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</si>
  <si>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</si>
  <si>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</si>
  <si>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</si>
  <si>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</si>
  <si>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</si>
  <si>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</si>
  <si>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</si>
  <si>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</si>
  <si>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</si>
  <si>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</si>
  <si>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</si>
  <si>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</si>
  <si>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</si>
  <si>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</si>
  <si>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</si>
  <si>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</si>
  <si>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</si>
  <si>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</si>
  <si>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</si>
  <si>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</si>
  <si>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</si>
  <si>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</si>
  <si>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</si>
  <si>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</si>
  <si>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</si>
  <si>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</si>
  <si>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</si>
  <si>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</si>
  <si>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</si>
  <si>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</si>
  <si>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</si>
  <si>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</si>
  <si>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</si>
  <si>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</si>
  <si>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</si>
  <si>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</si>
  <si>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</si>
  <si>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</si>
  <si>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</si>
  <si>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</si>
  <si>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</si>
  <si>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</si>
  <si>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</si>
  <si>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</si>
  <si>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</si>
  <si>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</si>
  <si>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</si>
  <si>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</si>
  <si>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</si>
  <si>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</si>
  <si>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</si>
  <si>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</si>
  <si>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</si>
  <si>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</si>
  <si>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</si>
  <si>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</si>
  <si>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</si>
  <si>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</si>
  <si>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</si>
  <si>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</si>
  <si>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</si>
  <si>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</si>
  <si>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</si>
  <si>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</si>
  <si>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</si>
  <si>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</si>
  <si>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</si>
  <si>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</si>
  <si>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</si>
  <si>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</si>
  <si>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</si>
  <si>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</si>
  <si>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</si>
  <si>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</si>
  <si>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</si>
  <si>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</si>
  <si>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</si>
  <si>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</si>
  <si>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</si>
  <si>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</si>
  <si>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</si>
  <si>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</si>
  <si>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</si>
  <si>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</si>
  <si>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</si>
  <si>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</si>
  <si>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</si>
  <si>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</si>
  <si>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</si>
  <si>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</si>
  <si>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</si>
  <si>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</si>
  <si>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</si>
  <si>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</si>
  <si>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</si>
  <si>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</si>
  <si>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</si>
  <si>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</si>
  <si>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</si>
  <si>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</si>
  <si>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</si>
  <si>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</si>
  <si>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</si>
  <si>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</si>
  <si>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</si>
  <si>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</si>
  <si>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</si>
  <si>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</si>
  <si>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</si>
  <si>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</si>
  <si>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</si>
  <si>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</si>
  <si>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</si>
  <si>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</si>
  <si>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</si>
  <si>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</si>
  <si>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</si>
  <si>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</si>
  <si>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</si>
  <si>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</si>
  <si>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</si>
  <si>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</si>
  <si>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</si>
  <si>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</si>
  <si>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</si>
  <si>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</si>
  <si>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</si>
  <si>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</si>
  <si>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</si>
  <si>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</si>
  <si>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</si>
  <si>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</si>
  <si>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</si>
  <si>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</si>
  <si>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</si>
  <si>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</si>
  <si>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</si>
  <si>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</si>
  <si>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</si>
  <si>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</si>
  <si>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</si>
  <si>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</si>
  <si>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</si>
  <si>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</si>
  <si>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</si>
  <si>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</si>
  <si>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</si>
  <si>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</si>
  <si>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</si>
  <si>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</si>
  <si>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</si>
  <si>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</si>
  <si>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</si>
  <si>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</si>
  <si>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</si>
  <si>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</si>
  <si>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</si>
  <si>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</si>
  <si>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</si>
  <si>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</si>
  <si>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</si>
  <si>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</si>
  <si>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</si>
  <si>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</si>
  <si>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</si>
  <si>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</si>
  <si>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</si>
  <si>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</si>
  <si>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</si>
  <si>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</si>
  <si>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</si>
  <si>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</si>
  <si>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</si>
  <si>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</si>
  <si>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</si>
  <si>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</si>
  <si>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</si>
  <si>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</si>
  <si>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</si>
  <si>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</si>
  <si>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</si>
  <si>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</si>
  <si>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</si>
  <si>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</si>
  <si>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</si>
  <si>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</si>
  <si>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</si>
  <si>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</si>
  <si>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</si>
  <si>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</si>
  <si>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</si>
  <si>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</si>
  <si>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</si>
  <si>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</si>
  <si>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</si>
  <si>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</si>
  <si>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</si>
  <si>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</si>
  <si>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</si>
  <si>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</si>
  <si>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</si>
  <si>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</si>
  <si>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</si>
  <si>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</si>
  <si>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</si>
  <si>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</si>
  <si>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</si>
  <si>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</si>
  <si>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</si>
  <si>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</si>
  <si>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</si>
  <si>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</si>
  <si>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</si>
  <si>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</si>
  <si>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</si>
  <si>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</si>
  <si>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</si>
  <si>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</si>
  <si>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</si>
  <si>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</si>
  <si>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</si>
  <si>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</si>
  <si>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</si>
  <si>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</si>
  <si>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</si>
  <si>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</si>
  <si>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</si>
  <si>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</si>
  <si>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</si>
  <si>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</si>
  <si>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</si>
  <si>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</si>
  <si>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</si>
  <si>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</si>
  <si>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</si>
  <si>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</si>
  <si>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</si>
  <si>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</si>
  <si>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</si>
  <si>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</si>
  <si>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</si>
  <si>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</si>
  <si>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</si>
  <si>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</si>
  <si>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</si>
  <si>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</si>
  <si>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</si>
  <si>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</si>
  <si>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</si>
  <si>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</si>
  <si>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</si>
  <si>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</si>
  <si>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</si>
  <si>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</si>
  <si>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</si>
  <si>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</si>
  <si>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</si>
  <si>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</si>
  <si>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</si>
  <si>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</si>
  <si>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</si>
  <si>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</si>
  <si>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</si>
  <si>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</si>
  <si>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</si>
  <si>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</si>
  <si>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</si>
  <si>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</si>
  <si>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</si>
  <si>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</si>
  <si>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</si>
  <si>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</si>
  <si>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</si>
  <si>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</si>
  <si>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</si>
  <si>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</si>
  <si>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</si>
  <si>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</si>
  <si>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</si>
  <si>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</si>
  <si>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</si>
  <si>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</si>
  <si>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</si>
  <si>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</si>
  <si>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</si>
  <si>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</si>
  <si>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</si>
  <si>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</si>
  <si>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</si>
  <si>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</si>
  <si>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</si>
  <si>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</si>
  <si>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</si>
  <si>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</si>
  <si>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</si>
  <si>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</si>
  <si>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</si>
  <si>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</si>
  <si>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</si>
  <si>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</si>
  <si>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</si>
  <si>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</si>
  <si>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</si>
  <si>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</si>
  <si>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</si>
  <si>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</si>
  <si>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</si>
  <si>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</si>
  <si>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</si>
  <si>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</si>
  <si>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</si>
  <si>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</si>
  <si>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</si>
  <si>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</si>
  <si>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</si>
  <si>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</si>
  <si>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</si>
  <si>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</si>
  <si>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</si>
  <si>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</si>
  <si>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</si>
  <si>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</si>
  <si>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</si>
  <si>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</si>
  <si>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</si>
  <si>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</si>
  <si>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</si>
  <si>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</si>
  <si>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</si>
  <si>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</si>
  <si>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</si>
  <si>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</si>
  <si>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</si>
  <si>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</si>
  <si>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</si>
  <si>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</si>
  <si>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</si>
  <si>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</si>
  <si>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</si>
  <si>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</si>
  <si>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</si>
  <si>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</si>
  <si>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</si>
  <si>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</si>
  <si>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</si>
  <si>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</si>
  <si>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</si>
  <si>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</si>
  <si>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</si>
  <si>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</si>
  <si>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</si>
  <si>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</si>
  <si>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</si>
  <si>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</si>
  <si>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</si>
  <si>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</si>
  <si>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</si>
  <si>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</si>
  <si>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</si>
  <si>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</si>
  <si>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</si>
  <si>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</si>
  <si>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</si>
  <si>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</si>
  <si>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</si>
  <si>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</si>
  <si>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</si>
  <si>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</si>
  <si>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</si>
  <si>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</si>
  <si>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</si>
  <si>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</si>
  <si>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</si>
  <si>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</si>
  <si>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</si>
  <si>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</si>
  <si>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</si>
  <si>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</si>
  <si>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</si>
  <si>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</si>
  <si>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</si>
  <si>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</si>
  <si>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</si>
  <si>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</si>
  <si>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</si>
  <si>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</si>
  <si>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</si>
  <si>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</si>
  <si>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</si>
  <si>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</si>
  <si>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</si>
  <si>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</si>
  <si>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</si>
  <si>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</si>
  <si>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</si>
  <si>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</si>
  <si>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</si>
  <si>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</si>
  <si>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</si>
  <si>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</si>
  <si>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</si>
  <si>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</si>
  <si>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</si>
  <si>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</si>
  <si>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</si>
  <si>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</si>
  <si>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</si>
  <si>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</si>
  <si>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</si>
  <si>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</si>
  <si>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</si>
  <si>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</si>
  <si>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</si>
  <si>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</si>
  <si>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</si>
  <si>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</si>
  <si>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</si>
  <si>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</si>
  <si>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</si>
  <si>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</si>
  <si>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</si>
  <si>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</si>
  <si>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</si>
  <si>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</si>
  <si>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</si>
  <si>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</si>
  <si>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</si>
  <si>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</si>
  <si>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</si>
  <si>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</si>
  <si>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</si>
  <si>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</si>
  <si>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</si>
  <si>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</si>
  <si>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</si>
  <si>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</si>
  <si>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</si>
  <si>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</si>
  <si>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</si>
  <si>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</si>
  <si>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</si>
  <si>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</si>
  <si>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</si>
  <si>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</si>
  <si>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</si>
  <si>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</si>
  <si>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</si>
  <si>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</si>
  <si>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</si>
  <si>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</si>
  <si>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</si>
  <si>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</si>
  <si>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</si>
  <si>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</si>
  <si>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</si>
  <si>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</si>
  <si>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</si>
  <si>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</si>
  <si>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</si>
  <si>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</si>
  <si>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</si>
  <si>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</si>
  <si>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</si>
  <si>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</si>
  <si>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</si>
  <si>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</si>
  <si>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</si>
  <si>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</si>
  <si>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</si>
  <si>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</si>
  <si>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</si>
  <si>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</si>
  <si>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</si>
  <si>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</si>
  <si>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</si>
  <si>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</si>
  <si>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</si>
  <si>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</si>
  <si>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</si>
  <si>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</si>
  <si>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</si>
  <si>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</si>
  <si>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</si>
  <si>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</si>
  <si>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</si>
  <si>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</si>
  <si>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</si>
  <si>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</si>
  <si>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</si>
  <si>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</si>
  <si>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</si>
  <si>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</si>
  <si>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</si>
  <si>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</si>
  <si>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</si>
  <si>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</si>
  <si>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</si>
  <si>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</si>
  <si>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</si>
  <si>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</si>
  <si>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</si>
  <si>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</si>
  <si>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</si>
  <si>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</si>
  <si>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</si>
  <si>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</si>
  <si>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</si>
  <si>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</si>
  <si>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</si>
  <si>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</si>
  <si>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</si>
  <si>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</si>
  <si>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</si>
  <si>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</si>
  <si>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</si>
  <si>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</si>
  <si>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</si>
  <si>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</si>
  <si>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</si>
  <si>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</si>
  <si>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</si>
  <si>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</si>
  <si>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</si>
  <si>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</si>
  <si>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</si>
  <si>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</si>
  <si>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</si>
  <si>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</si>
  <si>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</si>
  <si>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</si>
  <si>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</si>
  <si>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</si>
  <si>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</si>
  <si>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</si>
  <si>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</si>
  <si>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</si>
  <si>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</si>
  <si>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</si>
  <si>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</si>
  <si>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</si>
  <si>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</si>
  <si>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</si>
  <si>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</si>
  <si>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</si>
  <si>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</si>
  <si>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</si>
  <si>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</si>
  <si>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</si>
  <si>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</si>
  <si>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</si>
  <si>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</si>
  <si>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</si>
  <si>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</si>
  <si>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</si>
  <si>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</si>
  <si>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</si>
  <si>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</si>
  <si>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</si>
  <si>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</si>
  <si>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</si>
  <si>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</si>
  <si>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</si>
  <si>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</si>
  <si>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</si>
  <si>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</si>
  <si>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</si>
  <si>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</si>
  <si>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</si>
  <si>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</si>
  <si>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</si>
  <si>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</si>
  <si>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</si>
  <si>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</si>
  <si>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</si>
  <si>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</si>
  <si>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</si>
  <si>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</si>
  <si>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</si>
  <si>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</si>
  <si>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</si>
  <si>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</si>
  <si>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</si>
  <si>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</si>
  <si>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</si>
  <si>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</si>
  <si>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</si>
  <si>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</si>
  <si>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</si>
  <si>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</si>
  <si>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</si>
  <si>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</si>
  <si>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</si>
  <si>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</si>
  <si>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</si>
  <si>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</si>
  <si>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</si>
  <si>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</si>
  <si>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</si>
  <si>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</si>
  <si>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</si>
  <si>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</si>
  <si>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</si>
  <si>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</si>
  <si>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</si>
  <si>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</si>
  <si>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</si>
  <si>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</si>
  <si>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</si>
  <si>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</si>
  <si>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</si>
  <si>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</si>
  <si>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</si>
  <si>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</si>
  <si>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</si>
  <si>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</si>
  <si>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</si>
  <si>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</si>
  <si>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</si>
  <si>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</si>
  <si>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</si>
  <si>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</si>
  <si>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</si>
  <si>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</si>
  <si>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</si>
  <si>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</si>
  <si>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</si>
  <si>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</si>
  <si>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</si>
  <si>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</si>
  <si>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</si>
  <si>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</si>
  <si>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</si>
  <si>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</si>
  <si>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</si>
  <si>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</si>
  <si>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</si>
  <si>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</si>
  <si>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</si>
  <si>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</si>
  <si>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</si>
  <si>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</si>
  <si>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</si>
  <si>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</si>
  <si>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</si>
  <si>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</si>
  <si>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</si>
  <si>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</si>
  <si>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</si>
  <si>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</si>
  <si>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</si>
  <si>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</si>
  <si>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</si>
  <si>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</si>
  <si>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</si>
  <si>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</si>
  <si>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</si>
  <si>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</si>
  <si>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</si>
  <si>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</si>
  <si>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</si>
  <si>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</si>
  <si>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</si>
  <si>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</si>
  <si>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</si>
  <si>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</si>
  <si>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</si>
  <si>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</si>
  <si>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</si>
  <si>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</si>
  <si>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</si>
  <si>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</si>
  <si>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</si>
  <si>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</si>
  <si>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</si>
  <si>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</si>
  <si>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</si>
  <si>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</si>
  <si>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</si>
  <si>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</si>
  <si>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</si>
  <si>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</si>
  <si>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</si>
  <si>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</si>
  <si>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</si>
  <si>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</si>
  <si>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</si>
  <si>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</si>
  <si>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</si>
  <si>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</si>
  <si>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</si>
  <si>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</si>
  <si>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</si>
  <si>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</si>
  <si>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</si>
  <si>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</si>
  <si>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</si>
  <si>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</si>
  <si>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</si>
  <si>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</si>
  <si>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</si>
  <si>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</si>
  <si>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</si>
  <si>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</si>
  <si>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</si>
  <si>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</si>
  <si>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</si>
  <si>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</si>
  <si>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</si>
  <si>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</si>
  <si>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</si>
  <si>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</si>
  <si>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</si>
  <si>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</si>
  <si>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</si>
  <si>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</si>
  <si>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</si>
  <si>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</si>
  <si>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</si>
  <si>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</si>
  <si>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</si>
  <si>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</si>
  <si>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</si>
  <si>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</si>
  <si>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</si>
  <si>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</si>
  <si>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</si>
  <si>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</si>
  <si>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</si>
  <si>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</si>
  <si>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</si>
  <si>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</si>
  <si>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</si>
  <si>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</si>
  <si>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</si>
  <si>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</si>
  <si>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</si>
  <si>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</si>
  <si>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</si>
  <si>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</si>
  <si>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</si>
  <si>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</si>
  <si>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</si>
  <si>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</si>
  <si>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</si>
  <si>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</si>
  <si>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</si>
  <si>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</si>
  <si>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</si>
  <si>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</si>
  <si>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</si>
  <si>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</si>
  <si>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</si>
  <si>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</si>
  <si>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</si>
  <si>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</si>
  <si>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</si>
  <si>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</si>
  <si>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</si>
  <si>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</si>
  <si>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</si>
  <si>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</si>
  <si>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</si>
  <si>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</si>
  <si>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</si>
  <si>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</si>
  <si>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</si>
  <si>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</si>
  <si>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</si>
  <si>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</si>
  <si>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</si>
  <si>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</si>
  <si>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</si>
  <si>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</si>
  <si>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</si>
  <si>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</si>
  <si>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</si>
  <si>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</si>
  <si>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</si>
  <si>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</si>
  <si>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</si>
  <si>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</si>
  <si>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</si>
  <si>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</si>
  <si>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</si>
  <si>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</si>
  <si>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</si>
  <si>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</si>
  <si>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</si>
  <si>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</si>
  <si>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</si>
  <si>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</si>
  <si>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</si>
  <si>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</si>
  <si>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</si>
  <si>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</si>
  <si>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</si>
  <si>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</si>
  <si>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</si>
  <si>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</si>
  <si>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</si>
  <si>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</si>
  <si>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</si>
  <si>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</si>
  <si>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</si>
  <si>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</si>
  <si>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</si>
  <si>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</si>
  <si>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</si>
  <si>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</si>
  <si>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</si>
  <si>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</si>
  <si>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</si>
  <si>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</si>
  <si>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</si>
  <si>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</si>
  <si>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</si>
  <si>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</si>
  <si>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</si>
  <si>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</si>
  <si>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</si>
  <si>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</si>
  <si>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</si>
  <si>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</si>
  <si>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</si>
  <si>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</si>
  <si>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</si>
  <si>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</si>
  <si>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</si>
  <si>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</si>
  <si>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</si>
  <si>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</si>
  <si>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</si>
  <si>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</si>
  <si>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</si>
  <si>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</si>
  <si>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</si>
  <si>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</si>
  <si>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</si>
  <si>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</si>
  <si>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</si>
  <si>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</si>
  <si>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</si>
  <si>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</si>
  <si>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</si>
  <si>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</si>
  <si>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</si>
  <si>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</si>
  <si>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</si>
  <si>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</si>
  <si>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</si>
  <si>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</si>
  <si>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</si>
  <si>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</si>
  <si>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</si>
  <si>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</si>
  <si>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</si>
  <si>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</si>
  <si>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</si>
  <si>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</si>
  <si>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</si>
  <si>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</si>
  <si>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</si>
  <si>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</si>
  <si>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</si>
  <si>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</si>
  <si>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</si>
  <si>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</si>
  <si>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</si>
  <si>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</si>
  <si>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</si>
  <si>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</si>
  <si>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</si>
  <si>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</si>
  <si>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</si>
  <si>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</si>
  <si>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</si>
  <si>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</si>
  <si>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</si>
  <si>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</si>
  <si>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</si>
  <si>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</si>
  <si>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</si>
  <si>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</si>
  <si>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</si>
  <si>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</si>
  <si>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</si>
  <si>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</si>
  <si>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</si>
  <si>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</si>
  <si>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</si>
  <si>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</si>
  <si>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</si>
  <si>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</si>
  <si>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</si>
  <si>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</si>
  <si>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</si>
  <si>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</si>
  <si>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</si>
  <si>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</si>
  <si>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</si>
  <si>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</si>
  <si>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</si>
  <si>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</si>
  <si>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</si>
  <si>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</si>
  <si>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</si>
  <si>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</si>
  <si>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</si>
  <si>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</si>
  <si>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</si>
  <si>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</si>
  <si>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</si>
  <si>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</si>
  <si>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</si>
  <si>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</si>
  <si>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</si>
  <si>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</si>
  <si>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</si>
  <si>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</si>
  <si>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</si>
  <si>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</si>
  <si>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</si>
  <si>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</si>
  <si>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</si>
  <si>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</si>
  <si>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</si>
  <si>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</si>
  <si>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</si>
  <si>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</si>
  <si>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</si>
  <si>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</si>
  <si>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</si>
  <si>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</si>
  <si>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</si>
  <si>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</si>
  <si>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</si>
  <si>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</si>
  <si>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</si>
  <si>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</si>
  <si>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</si>
  <si>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</si>
  <si>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</si>
  <si>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</si>
  <si>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</si>
  <si>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</si>
  <si>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</si>
  <si>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</si>
  <si>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</si>
  <si>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</si>
  <si>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</si>
  <si>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</si>
  <si>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</si>
  <si>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</si>
  <si>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</si>
  <si>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</si>
  <si>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</si>
  <si>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</si>
  <si>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</si>
  <si>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</si>
  <si>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</si>
  <si>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</si>
  <si>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</si>
  <si>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</si>
  <si>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</si>
  <si>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</si>
  <si>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</si>
  <si>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</si>
  <si>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</si>
  <si>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</si>
  <si>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</si>
  <si>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</si>
  <si>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</si>
  <si>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</si>
  <si>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</si>
  <si>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</si>
  <si>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</si>
  <si>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</si>
  <si>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</si>
  <si>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</si>
  <si>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</si>
  <si>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</si>
  <si>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</si>
  <si>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</si>
  <si>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</si>
  <si>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</si>
  <si>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</si>
  <si>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</si>
  <si>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</si>
  <si>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</si>
  <si>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</si>
  <si>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</si>
  <si>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</si>
  <si>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</si>
  <si>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</si>
  <si>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</si>
  <si>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</si>
  <si>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</si>
  <si>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</si>
  <si>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</si>
  <si>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</si>
  <si>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</si>
  <si>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</si>
  <si>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</si>
  <si>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</si>
  <si>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</si>
  <si>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</si>
  <si>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</si>
  <si>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</si>
  <si>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</si>
  <si>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</si>
  <si>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</si>
  <si>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</si>
  <si>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</si>
  <si>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</si>
  <si>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</si>
  <si>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</si>
  <si>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</si>
  <si>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</si>
  <si>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</si>
  <si>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</si>
  <si>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</si>
  <si>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</si>
  <si>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</si>
  <si>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</si>
  <si>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</si>
  <si>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</si>
  <si>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</si>
  <si>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</si>
  <si>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</si>
  <si>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</si>
  <si>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</si>
  <si>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</si>
  <si>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</si>
  <si>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</si>
  <si>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</si>
  <si>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</si>
  <si>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</si>
  <si>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</si>
  <si>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</si>
  <si>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</si>
  <si>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</si>
  <si>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</si>
  <si>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</si>
  <si>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</si>
  <si>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</si>
  <si>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</si>
  <si>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</si>
  <si>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</si>
  <si>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</si>
  <si>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</si>
  <si>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</si>
  <si>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</si>
  <si>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</si>
  <si>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</si>
  <si>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</si>
  <si>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</si>
  <si>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</si>
  <si>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</si>
  <si>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</si>
  <si>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</si>
  <si>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</si>
  <si>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</si>
  <si>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</si>
  <si>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</si>
  <si>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</si>
  <si>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</si>
  <si>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</si>
  <si>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</si>
  <si>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</si>
  <si>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</si>
  <si>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</si>
  <si>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</si>
  <si>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</si>
  <si>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</si>
  <si>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</si>
  <si>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</si>
  <si>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</si>
  <si>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</si>
  <si>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</si>
  <si>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</si>
  <si>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</si>
  <si>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</si>
  <si>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</si>
  <si>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</si>
  <si>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</si>
  <si>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</si>
  <si>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</si>
  <si>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</si>
  <si>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</si>
  <si>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</si>
  <si>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</si>
  <si>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</si>
  <si>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</si>
  <si>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</si>
  <si>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</si>
  <si>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</si>
  <si>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</si>
  <si>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</si>
  <si>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</si>
  <si>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</si>
  <si>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</si>
  <si>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</si>
  <si>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</si>
  <si>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</si>
  <si>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</si>
  <si>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</si>
  <si>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</si>
  <si>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</si>
  <si>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</si>
  <si>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</si>
  <si>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</si>
  <si>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</si>
  <si>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</si>
  <si>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</si>
  <si>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</si>
  <si>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</si>
  <si>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</si>
  <si>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</si>
  <si>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</si>
  <si>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</si>
  <si>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</si>
  <si>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</si>
  <si>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</si>
  <si>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</si>
  <si>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</si>
  <si>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</si>
  <si>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</si>
  <si>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</si>
  <si>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</si>
  <si>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</si>
  <si>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</si>
  <si>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</si>
  <si>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</si>
  <si>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</si>
  <si>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</si>
  <si>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</si>
  <si>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</si>
  <si>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</si>
  <si>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</si>
  <si>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</si>
  <si>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</si>
  <si>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</si>
  <si>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</si>
  <si>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</si>
  <si>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</si>
  <si>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</si>
  <si>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</si>
  <si>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</si>
  <si>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</si>
  <si>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</si>
  <si>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</si>
  <si>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</si>
  <si>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</si>
  <si>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</si>
  <si>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</si>
  <si>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</si>
  <si>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</si>
  <si>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</si>
  <si>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</si>
  <si>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</si>
  <si>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</si>
  <si>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</si>
  <si>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</si>
  <si>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</si>
  <si>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</si>
  <si>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</si>
  <si>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</si>
  <si>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</si>
  <si>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</si>
  <si>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</si>
  <si>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</si>
  <si>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</si>
  <si>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</si>
  <si>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</si>
  <si>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</si>
  <si>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</si>
  <si>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</si>
  <si>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</si>
  <si>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</si>
  <si>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</si>
  <si>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</si>
  <si>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</si>
  <si>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</si>
  <si>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</si>
  <si>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</si>
  <si>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</si>
  <si>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</si>
  <si>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</si>
  <si>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</si>
  <si>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</si>
  <si>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</si>
  <si>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</si>
  <si>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</si>
  <si>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</si>
  <si>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</si>
  <si>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</si>
  <si>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</si>
  <si>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</si>
  <si>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</si>
  <si>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</si>
  <si>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</si>
  <si>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</si>
  <si>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</si>
  <si>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</si>
  <si>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</si>
  <si>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</si>
  <si>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</si>
  <si>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</si>
  <si>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</si>
  <si>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</si>
  <si>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</si>
  <si>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</si>
  <si>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</si>
  <si>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</si>
  <si>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</si>
  <si>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</si>
  <si>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</si>
  <si>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</si>
  <si>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</si>
  <si>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</si>
  <si>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</si>
  <si>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</si>
  <si>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</si>
  <si>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</si>
  <si>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</si>
  <si>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</si>
  <si>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</si>
  <si>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</si>
  <si>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</si>
  <si>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</si>
  <si>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</si>
  <si>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</si>
  <si>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</si>
  <si>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</si>
  <si>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</si>
  <si>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</si>
  <si>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</si>
  <si>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</si>
  <si>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</si>
  <si>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</si>
  <si>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</si>
  <si>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</si>
  <si>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</si>
  <si>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</si>
  <si>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</si>
  <si>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</si>
  <si>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</si>
  <si>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</si>
  <si>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</si>
  <si>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</si>
  <si>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</si>
  <si>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</si>
  <si>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</si>
  <si>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</si>
  <si>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</si>
  <si>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</si>
  <si>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</si>
  <si>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</si>
  <si>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</si>
  <si>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</si>
  <si>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</si>
  <si>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</si>
  <si>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</si>
  <si>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</si>
  <si>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</si>
  <si>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</si>
  <si>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</si>
  <si>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</si>
  <si>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</si>
  <si>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</si>
  <si>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</si>
  <si>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</si>
  <si>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</si>
  <si>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</si>
  <si>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</si>
  <si>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</si>
  <si>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</si>
  <si>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</si>
  <si>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</si>
  <si>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</si>
  <si>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</si>
  <si>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</si>
  <si>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</si>
  <si>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</si>
  <si>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</si>
  <si>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</si>
  <si>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</si>
  <si>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</si>
  <si>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</si>
  <si>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</si>
  <si>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</si>
  <si>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</si>
  <si>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</si>
  <si>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</si>
  <si>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</si>
  <si>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</si>
  <si>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</si>
  <si>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</si>
  <si>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</si>
  <si>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</si>
  <si>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</si>
  <si>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</si>
  <si>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</si>
  <si>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</si>
  <si>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</si>
  <si>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</si>
  <si>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</si>
  <si>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</si>
  <si>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</si>
  <si>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</si>
  <si>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</si>
  <si>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</si>
  <si>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</si>
  <si>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</si>
  <si>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</si>
  <si>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</si>
  <si>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</si>
  <si>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</si>
  <si>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</si>
  <si>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</si>
  <si>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</si>
  <si>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</si>
  <si>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</si>
  <si>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</si>
  <si>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</si>
  <si>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</si>
  <si>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</si>
  <si>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</si>
  <si>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</si>
  <si>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</si>
  <si>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</si>
  <si>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</si>
  <si>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</si>
  <si>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</si>
  <si>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</si>
  <si>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</si>
  <si>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</si>
  <si>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</si>
  <si>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</si>
  <si>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</si>
  <si>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</si>
  <si>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</si>
  <si>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</si>
  <si>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</si>
  <si>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</si>
  <si>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</si>
  <si>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</si>
  <si>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</si>
  <si>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</si>
  <si>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</si>
  <si>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</si>
  <si>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</si>
  <si>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</si>
  <si>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</si>
  <si>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</si>
  <si>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</si>
  <si>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</si>
  <si>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</si>
  <si>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</si>
  <si>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</si>
  <si>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</si>
  <si>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</si>
  <si>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</si>
  <si>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</si>
  <si>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</si>
  <si>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</si>
  <si>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</si>
  <si>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</si>
  <si>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</si>
  <si>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</si>
  <si>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</si>
  <si>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</si>
  <si>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</si>
  <si>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</si>
  <si>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</si>
  <si>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</si>
  <si>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</si>
  <si>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</si>
  <si>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</si>
  <si>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</si>
  <si>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</si>
  <si>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</si>
  <si>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</si>
  <si>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</si>
  <si>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</si>
  <si>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</si>
  <si>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</si>
  <si>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</si>
  <si>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</si>
  <si>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</si>
  <si>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</si>
  <si>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</si>
  <si>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</si>
  <si>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</si>
  <si>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</si>
  <si>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</si>
  <si>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</si>
  <si>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</si>
  <si>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</si>
  <si>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</si>
  <si>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</si>
  <si>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</si>
  <si>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</si>
  <si>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</si>
  <si>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</si>
  <si>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</si>
  <si>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</si>
  <si>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</si>
  <si>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</si>
  <si>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</si>
  <si>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</si>
  <si>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</si>
  <si>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</si>
  <si>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</si>
  <si>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</si>
  <si>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</si>
  <si>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</si>
  <si>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</si>
  <si>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</si>
  <si>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</si>
  <si>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</si>
  <si>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</si>
  <si>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</si>
  <si>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</si>
  <si>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</si>
  <si>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</si>
  <si>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</si>
  <si>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</si>
  <si>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</si>
  <si>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</si>
  <si>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</si>
  <si>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</si>
  <si>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</si>
  <si>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</si>
  <si>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</si>
  <si>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</si>
  <si>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</si>
  <si>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</si>
  <si>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</si>
  <si>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</si>
  <si>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</si>
  <si>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</si>
  <si>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</si>
  <si>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</si>
  <si>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</si>
  <si>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</si>
  <si>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</si>
  <si>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</si>
  <si>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</si>
  <si>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</si>
  <si>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</si>
  <si>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</si>
  <si>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</si>
  <si>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</si>
  <si>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</si>
  <si>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</si>
  <si>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</si>
  <si>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</si>
  <si>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</si>
  <si>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</si>
  <si>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</si>
  <si>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</si>
  <si>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</si>
  <si>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</si>
  <si>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</si>
  <si>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</si>
  <si>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</si>
  <si>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</si>
  <si>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</si>
  <si>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</si>
  <si>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</si>
  <si>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</si>
  <si>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</si>
  <si>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</si>
  <si>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</si>
  <si>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</si>
  <si>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</si>
  <si>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</si>
  <si>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</si>
  <si>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</si>
  <si>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</si>
  <si>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</si>
  <si>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</si>
  <si>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</si>
  <si>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</si>
  <si>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</si>
  <si>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</si>
  <si>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</si>
  <si>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</si>
  <si>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</si>
  <si>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</si>
  <si>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</si>
  <si>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</si>
  <si>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</si>
  <si>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</si>
  <si>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</si>
  <si>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</si>
  <si>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</si>
  <si>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</si>
  <si>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</si>
  <si>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</si>
  <si>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</si>
  <si>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</si>
  <si>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</si>
  <si>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</si>
  <si>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</si>
  <si>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</si>
  <si>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</si>
  <si>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</si>
  <si>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</si>
  <si>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</si>
  <si>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</si>
  <si>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</si>
  <si>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</si>
  <si>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</si>
  <si>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</si>
  <si>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</si>
  <si>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</si>
  <si>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</si>
  <si>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</si>
  <si>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</si>
  <si>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</si>
  <si>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</si>
  <si>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</si>
  <si>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</si>
  <si>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</si>
  <si>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</si>
  <si>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</si>
  <si>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</si>
  <si>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</si>
  <si>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</si>
  <si>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</si>
  <si>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</si>
  <si>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</si>
  <si>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</si>
  <si>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</si>
  <si>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</si>
  <si>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</si>
  <si>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</si>
  <si>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</si>
  <si>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</si>
  <si>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</si>
  <si>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</si>
  <si>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</si>
  <si>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</si>
  <si>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</si>
  <si>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</si>
  <si>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</si>
  <si>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</si>
  <si>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</si>
  <si>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</si>
  <si>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</si>
  <si>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</si>
  <si>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</si>
  <si>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</si>
  <si>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</si>
  <si>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</si>
  <si>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</si>
  <si>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</si>
  <si>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</si>
  <si>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</si>
  <si>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</si>
  <si>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</si>
  <si>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</si>
  <si>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</si>
  <si>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</si>
  <si>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</si>
  <si>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</si>
  <si>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</si>
  <si>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</si>
  <si>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</si>
  <si>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</si>
  <si>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</si>
  <si>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</si>
  <si>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</si>
  <si>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</si>
  <si>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</si>
  <si>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</si>
  <si>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</si>
  <si>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</si>
  <si>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</si>
  <si>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</si>
  <si>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</si>
  <si>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</si>
  <si>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</si>
  <si>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</si>
  <si>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</si>
  <si>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</si>
  <si>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</si>
  <si>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</si>
  <si>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</si>
  <si>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</si>
  <si>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</si>
  <si>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</si>
  <si>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</si>
  <si>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</si>
  <si>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</si>
  <si>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</si>
  <si>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</si>
  <si>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</si>
  <si>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</si>
  <si>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</si>
  <si>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</si>
  <si>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</si>
  <si>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</si>
  <si>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</si>
  <si>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</si>
  <si>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</si>
  <si>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</si>
  <si>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</si>
  <si>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</si>
  <si>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</si>
  <si>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</si>
  <si>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</si>
  <si>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</si>
  <si>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</si>
  <si>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</si>
  <si>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</si>
  <si>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</si>
  <si>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</si>
  <si>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</si>
  <si>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</si>
  <si>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</si>
  <si>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</si>
  <si>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</si>
  <si>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</si>
  <si>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</si>
  <si>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</si>
  <si>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</si>
  <si>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</si>
  <si>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</si>
  <si>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</si>
  <si>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</si>
  <si>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</si>
  <si>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</si>
  <si>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</si>
  <si>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</si>
  <si>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</si>
  <si>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</si>
  <si>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</si>
  <si>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</si>
  <si>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</si>
  <si>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</si>
  <si>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</si>
  <si>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</si>
  <si>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</si>
  <si>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</si>
  <si>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</si>
  <si>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</si>
  <si>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</si>
  <si>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</si>
  <si>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</si>
  <si>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</si>
  <si>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</si>
  <si>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</si>
  <si>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</si>
  <si>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</si>
  <si>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</si>
  <si>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</si>
  <si>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</si>
  <si>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</si>
  <si>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</si>
  <si>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</si>
  <si>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</si>
  <si>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</si>
  <si>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</si>
  <si>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</si>
  <si>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</si>
  <si>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</si>
  <si>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</si>
  <si>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</si>
  <si>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</si>
  <si>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</si>
  <si>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</si>
  <si>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</si>
  <si>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</si>
  <si>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</si>
  <si>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</si>
  <si>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</si>
  <si>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</si>
  <si>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</si>
  <si>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</si>
  <si>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</si>
  <si>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</si>
  <si>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</si>
  <si>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</si>
  <si>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</si>
  <si>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</si>
  <si>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</si>
  <si>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</si>
  <si>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</si>
  <si>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</si>
  <si>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</si>
  <si>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</si>
  <si>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</si>
  <si>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</si>
  <si>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</si>
  <si>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</si>
  <si>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</si>
  <si>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</si>
  <si>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</si>
  <si>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</si>
  <si>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</si>
  <si>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</si>
  <si>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</si>
  <si>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</si>
  <si>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</si>
  <si>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</si>
  <si>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</si>
  <si>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</si>
  <si>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</si>
  <si>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</si>
  <si>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</si>
  <si>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</si>
  <si>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</si>
  <si>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</si>
  <si>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</si>
  <si>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</si>
  <si>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</si>
  <si>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</si>
  <si>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</si>
  <si>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</si>
  <si>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</si>
  <si>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</si>
  <si>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</si>
  <si>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</si>
  <si>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</si>
  <si>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</si>
  <si>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</si>
  <si>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</si>
  <si>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</si>
  <si>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</si>
  <si>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</si>
  <si>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</si>
  <si>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</si>
  <si>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</si>
  <si>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</si>
  <si>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</si>
  <si>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</si>
  <si>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</si>
  <si>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</si>
  <si>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</si>
  <si>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</si>
  <si>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</si>
  <si>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</si>
  <si>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</si>
  <si>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</si>
  <si>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</si>
  <si>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</si>
  <si>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</si>
  <si>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</si>
  <si>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</si>
  <si>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</si>
  <si>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</si>
  <si>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</si>
  <si>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</si>
  <si>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</si>
  <si>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</si>
  <si>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</si>
  <si>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</si>
  <si>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</si>
  <si>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</si>
  <si>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</si>
  <si>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</si>
  <si>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</si>
  <si>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</si>
  <si>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</si>
  <si>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</si>
  <si>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</si>
  <si>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</si>
  <si>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</si>
  <si>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</si>
  <si>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</si>
  <si>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</si>
  <si>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</si>
  <si>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</si>
  <si>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</si>
  <si>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</si>
  <si>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</si>
  <si>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</si>
  <si>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</si>
  <si>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</si>
  <si>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</si>
  <si>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</si>
  <si>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</si>
  <si>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</si>
  <si>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</si>
  <si>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</si>
  <si>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</si>
  <si>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</si>
  <si>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</si>
  <si>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</si>
  <si>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</si>
  <si>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</si>
  <si>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</si>
  <si>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</si>
  <si>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</si>
  <si>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</si>
  <si>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</si>
  <si>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</si>
  <si>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</si>
  <si>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</si>
  <si>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</si>
  <si>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</si>
  <si>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</si>
  <si>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</si>
  <si>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</si>
  <si>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</si>
  <si>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</si>
  <si>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</si>
  <si>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</si>
  <si>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</si>
  <si>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</si>
  <si>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</si>
  <si>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</si>
  <si>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</si>
  <si>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</si>
  <si>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</si>
  <si>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</si>
  <si>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</si>
  <si>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</si>
  <si>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</si>
  <si>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</si>
  <si>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</si>
  <si>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</si>
  <si>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</si>
  <si>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</si>
  <si>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</si>
  <si>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</si>
  <si>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</si>
  <si>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</si>
  <si>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</si>
  <si>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</si>
  <si>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</si>
  <si>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</si>
  <si>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</si>
  <si>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</si>
  <si>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</si>
  <si>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</si>
  <si>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</si>
  <si>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</si>
  <si>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</si>
  <si>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</si>
  <si>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</si>
  <si>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</si>
  <si>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</si>
  <si>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</si>
  <si>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</si>
  <si>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</si>
  <si>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</si>
  <si>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</si>
  <si>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</si>
  <si>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</si>
  <si>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</si>
  <si>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</si>
  <si>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</si>
  <si>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</si>
  <si>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</si>
  <si>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</si>
  <si>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</si>
  <si>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</si>
  <si>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</si>
  <si>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</si>
  <si>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</si>
  <si>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</si>
  <si>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</si>
  <si>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</si>
  <si>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</si>
  <si>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</si>
  <si>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</si>
  <si>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</si>
  <si>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</si>
  <si>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</si>
  <si>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</si>
  <si>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</si>
  <si>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</si>
  <si>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</si>
  <si>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</si>
  <si>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</si>
  <si>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</si>
  <si>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</si>
  <si>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</si>
  <si>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</si>
  <si>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</si>
  <si>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</si>
  <si>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</si>
  <si>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</si>
  <si>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</si>
  <si>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</si>
  <si>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</si>
  <si>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</si>
  <si>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</si>
  <si>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</si>
  <si>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</si>
  <si>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</si>
  <si>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</si>
  <si>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</si>
  <si>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</si>
  <si>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</si>
  <si>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</si>
  <si>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</si>
  <si>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</si>
  <si>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</si>
  <si>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</si>
  <si>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</si>
  <si>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</si>
  <si>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</si>
  <si>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</si>
  <si>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</si>
  <si>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</si>
  <si>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</si>
  <si>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</si>
  <si>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</si>
  <si>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</si>
  <si>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</si>
  <si>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</si>
  <si>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</si>
  <si>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</si>
  <si>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</si>
  <si>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</si>
  <si>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</si>
  <si>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</si>
  <si>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</si>
  <si>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</si>
  <si>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</si>
  <si>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</si>
  <si>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</si>
  <si>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</si>
  <si>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</si>
  <si>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</si>
  <si>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</si>
  <si>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</si>
  <si>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</si>
  <si>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</si>
  <si>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</si>
  <si>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</si>
  <si>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</si>
  <si>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</si>
  <si>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</si>
  <si>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</si>
  <si>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</si>
  <si>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</si>
  <si>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</si>
  <si>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</si>
  <si>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</si>
  <si>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</si>
  <si>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</si>
  <si>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</si>
  <si>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</si>
  <si>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</si>
  <si>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</si>
  <si>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</si>
  <si>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</si>
  <si>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</si>
  <si>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</si>
  <si>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</si>
  <si>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</si>
  <si>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</si>
  <si>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</si>
  <si>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</si>
  <si>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</si>
  <si>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</si>
  <si>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</si>
  <si>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</si>
  <si>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</si>
  <si>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</si>
  <si>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</si>
  <si>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</si>
  <si>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</si>
  <si>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</si>
  <si>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</si>
  <si>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</si>
  <si>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</si>
  <si>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</si>
  <si>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</si>
  <si>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</si>
  <si>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</si>
  <si>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</si>
  <si>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</si>
  <si>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</si>
  <si>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</si>
  <si>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</si>
  <si>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</si>
  <si>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</si>
  <si>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</si>
  <si>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</si>
  <si>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</si>
  <si>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</si>
  <si>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</si>
  <si>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</si>
  <si>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</si>
  <si>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</si>
  <si>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</si>
  <si>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</si>
  <si>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</si>
  <si>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</si>
  <si>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</si>
  <si>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</si>
  <si>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</si>
  <si>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</si>
  <si>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</si>
  <si>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</si>
  <si>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</si>
  <si>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</si>
  <si>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</si>
  <si>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</si>
  <si>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</si>
  <si>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</si>
  <si>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</si>
  <si>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</si>
  <si>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</si>
  <si>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</si>
  <si>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</si>
  <si>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</si>
  <si>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</si>
  <si>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</si>
  <si>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</si>
  <si>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</si>
  <si>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</si>
  <si>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</si>
  <si>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</si>
  <si>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</si>
  <si>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</si>
  <si>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</si>
  <si>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</si>
  <si>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</si>
  <si>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</si>
  <si>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</si>
  <si>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</si>
  <si>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</si>
  <si>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</si>
  <si>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</si>
  <si>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</si>
  <si>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</si>
  <si>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</si>
  <si>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</si>
  <si>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</si>
  <si>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</si>
  <si>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</si>
  <si>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</si>
  <si>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</si>
  <si>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</si>
  <si>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</si>
  <si>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</si>
  <si>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</si>
  <si>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</si>
  <si>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</si>
  <si>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</si>
  <si>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</si>
  <si>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</si>
  <si>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</si>
  <si>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</si>
  <si>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</si>
  <si>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</si>
  <si>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</si>
  <si>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</si>
  <si>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</si>
  <si>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</si>
  <si>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</si>
  <si>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</si>
  <si>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</si>
  <si>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</si>
  <si>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</si>
  <si>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</si>
  <si>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</si>
  <si>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</si>
  <si>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</si>
  <si>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</si>
  <si>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</si>
  <si>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</si>
  <si>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</si>
  <si>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</si>
  <si>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</si>
  <si>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</si>
  <si>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</si>
  <si>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</si>
  <si>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</si>
  <si>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</si>
  <si>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</si>
  <si>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</si>
  <si>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</si>
  <si>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</si>
  <si>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</si>
  <si>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</si>
  <si>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</si>
  <si>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</si>
  <si>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</si>
  <si>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</si>
  <si>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</si>
  <si>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</si>
  <si>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</si>
  <si>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</si>
  <si>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</si>
  <si>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</si>
  <si>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</si>
  <si>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</si>
  <si>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</si>
  <si>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</si>
  <si>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</si>
  <si>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</si>
  <si>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</si>
  <si>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</si>
  <si>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</si>
  <si>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</si>
  <si>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</si>
  <si>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</si>
  <si>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</si>
  <si>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</si>
  <si>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</si>
  <si>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</si>
  <si>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</si>
  <si>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</si>
  <si>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</si>
  <si>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</si>
  <si>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</si>
  <si>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</si>
  <si>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</si>
  <si>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</si>
  <si>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</si>
  <si>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</si>
  <si>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</si>
  <si>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</si>
  <si>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</si>
  <si>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</si>
  <si>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</si>
  <si>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</si>
  <si>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</si>
  <si>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</si>
  <si>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</si>
  <si>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</si>
  <si>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</si>
  <si>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</si>
  <si>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</si>
  <si>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</si>
  <si>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</si>
  <si>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</si>
  <si>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</si>
  <si>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</si>
  <si>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</si>
  <si>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</si>
  <si>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</si>
  <si>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</si>
  <si>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</si>
  <si>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</si>
  <si>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</si>
  <si>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</si>
  <si>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</si>
  <si>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</si>
  <si>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</si>
  <si>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</si>
  <si>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</si>
  <si>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</si>
  <si>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</si>
  <si>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</si>
  <si>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</si>
  <si>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</si>
  <si>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</si>
  <si>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</si>
  <si>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</si>
  <si>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</si>
  <si>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</si>
  <si>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</si>
  <si>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</si>
  <si>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</si>
  <si>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</si>
  <si>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</si>
  <si>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</si>
  <si>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</si>
  <si>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</si>
  <si>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</si>
  <si>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</si>
  <si>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</si>
  <si>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</si>
  <si>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</si>
  <si>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</si>
  <si>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</si>
  <si>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</si>
  <si>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</si>
  <si>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</si>
  <si>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</si>
  <si>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</si>
  <si>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</si>
  <si>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</si>
  <si>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</si>
  <si>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</si>
  <si>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</si>
  <si>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</si>
  <si>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</si>
  <si>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</si>
  <si>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</si>
  <si>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</si>
  <si>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</si>
  <si>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</si>
  <si>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</si>
  <si>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</si>
  <si>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</si>
  <si>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</si>
  <si>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</si>
  <si>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</si>
  <si>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</si>
  <si>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</si>
  <si>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</si>
  <si>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</si>
  <si>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</si>
  <si>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</si>
  <si>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</si>
  <si>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</si>
  <si>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</si>
  <si>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</si>
  <si>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</si>
  <si>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</si>
  <si>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</si>
  <si>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</si>
  <si>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</si>
  <si>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</si>
  <si>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</si>
  <si>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</si>
  <si>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</si>
  <si>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</si>
  <si>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</si>
  <si>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</si>
  <si>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</si>
  <si>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</si>
  <si>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</si>
  <si>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</si>
  <si>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</si>
  <si>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</si>
  <si>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</si>
  <si>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</si>
  <si>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</si>
  <si>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</si>
  <si>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</si>
  <si>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</si>
  <si>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</si>
  <si>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</si>
  <si>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</si>
  <si>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</si>
  <si>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</si>
  <si>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</si>
  <si>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</si>
  <si>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</si>
  <si>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</si>
  <si>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</si>
  <si>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</si>
  <si>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</si>
  <si>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</si>
  <si>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</si>
  <si>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</si>
  <si>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</si>
  <si>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</si>
  <si>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</si>
  <si>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</si>
  <si>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</si>
  <si>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</si>
  <si>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</si>
  <si>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</si>
  <si>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</si>
  <si>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</si>
  <si>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</si>
  <si>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</si>
  <si>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</si>
  <si>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</si>
  <si>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</si>
  <si>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</si>
  <si>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</si>
  <si>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</si>
  <si>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</si>
  <si>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</si>
  <si>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</si>
  <si>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</si>
  <si>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</si>
  <si>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</si>
  <si>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</si>
  <si>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</si>
  <si>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</si>
  <si>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</si>
  <si>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</si>
  <si>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</si>
  <si>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</si>
  <si>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</si>
  <si>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</si>
  <si>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</si>
  <si>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</si>
  <si>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</si>
  <si>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</si>
  <si>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</si>
  <si>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</si>
  <si>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</si>
  <si>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</si>
  <si>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</si>
  <si>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</si>
  <si>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</si>
  <si>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</si>
  <si>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</si>
  <si>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</si>
  <si>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</si>
  <si>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</si>
  <si>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</si>
  <si>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</si>
  <si>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</si>
  <si>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</si>
  <si>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</si>
  <si>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</si>
  <si>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</si>
  <si>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</si>
  <si>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</si>
  <si>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</si>
  <si>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</si>
  <si>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</si>
  <si>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</si>
  <si>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</si>
  <si>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</si>
  <si>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</si>
  <si>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</si>
  <si>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</si>
  <si>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</si>
  <si>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</si>
  <si>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</si>
  <si>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</si>
  <si>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</si>
  <si>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</si>
  <si>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</si>
  <si>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</si>
  <si>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</si>
  <si>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</si>
  <si>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</si>
  <si>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</si>
  <si>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</si>
  <si>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</si>
  <si>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</si>
  <si>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</si>
  <si>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</si>
  <si>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</si>
  <si>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</si>
  <si>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</si>
  <si>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</si>
  <si>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</si>
  <si>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</si>
  <si>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</si>
  <si>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</si>
  <si>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</si>
  <si>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</si>
  <si>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</si>
  <si>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</si>
  <si>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</si>
  <si>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</si>
  <si>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</si>
  <si>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</si>
  <si>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</si>
  <si>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</si>
  <si>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</si>
  <si>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</si>
  <si>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</si>
  <si>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</si>
  <si>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</si>
  <si>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</si>
  <si>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</si>
  <si>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</si>
  <si>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</si>
  <si>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</si>
  <si>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</si>
  <si>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</si>
  <si>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</si>
  <si>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</si>
  <si>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</si>
  <si>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</si>
  <si>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</si>
  <si>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</si>
  <si>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</si>
  <si>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</si>
  <si>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</si>
  <si>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</si>
  <si>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</si>
  <si>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</si>
  <si>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</si>
  <si>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</si>
  <si>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</si>
  <si>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</si>
  <si>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</si>
  <si>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</si>
  <si>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</si>
  <si>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</si>
  <si>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</si>
  <si>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</si>
  <si>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</si>
  <si>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</si>
  <si>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</si>
  <si>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</si>
  <si>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</si>
  <si>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</si>
  <si>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</si>
  <si>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</si>
  <si>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</si>
  <si>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</si>
  <si>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</si>
  <si>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</si>
  <si>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</si>
  <si>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</si>
  <si>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</si>
  <si>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</si>
  <si>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</si>
  <si>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</si>
  <si>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</si>
  <si>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</si>
  <si>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</si>
  <si>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</si>
  <si>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</si>
  <si>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</si>
  <si>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</si>
  <si>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</si>
  <si>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</si>
  <si>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</si>
  <si>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</si>
  <si>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</si>
  <si>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</si>
  <si>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</si>
  <si>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</si>
  <si>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</si>
  <si>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</si>
  <si>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</si>
  <si>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</si>
  <si>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</si>
  <si>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</si>
  <si>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</si>
  <si>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</si>
  <si>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</si>
  <si>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</si>
  <si>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</si>
  <si>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</si>
  <si>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</si>
  <si>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</si>
  <si>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</si>
  <si>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</si>
  <si>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</si>
  <si>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</si>
  <si>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</si>
  <si>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</si>
  <si>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</si>
  <si>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</si>
  <si>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</si>
  <si>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</si>
  <si>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</si>
  <si>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</si>
  <si>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</si>
  <si>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</si>
  <si>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</si>
  <si>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</si>
  <si>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</si>
  <si>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</si>
  <si>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</si>
  <si>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</si>
  <si>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</si>
  <si>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</si>
  <si>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</si>
  <si>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</si>
  <si>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</si>
  <si>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</si>
  <si>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</si>
  <si>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</si>
  <si>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</si>
  <si>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</si>
  <si>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</si>
  <si>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</si>
  <si>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</si>
  <si>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</si>
  <si>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</si>
  <si>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</si>
  <si>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</si>
  <si>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</si>
  <si>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</si>
  <si>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</si>
  <si>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</si>
  <si>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</si>
  <si>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</si>
  <si>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</si>
  <si>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</si>
  <si>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</si>
  <si>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</si>
  <si>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</si>
  <si>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</si>
  <si>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</si>
  <si>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</si>
  <si>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</si>
  <si>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</si>
  <si>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</si>
  <si>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</si>
  <si>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</si>
  <si>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</si>
  <si>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</si>
  <si>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</si>
  <si>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</si>
  <si>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</si>
  <si>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</si>
  <si>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</si>
  <si>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</si>
  <si>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</si>
  <si>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</si>
  <si>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</si>
  <si>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</si>
  <si>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</si>
  <si>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</si>
  <si>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</si>
  <si>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</si>
  <si>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</si>
  <si>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</si>
  <si>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</si>
  <si>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</si>
  <si>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</si>
  <si>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</si>
  <si>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</si>
  <si>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</si>
  <si>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</si>
  <si>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</si>
  <si>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</si>
  <si>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</si>
  <si>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</si>
  <si>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</si>
  <si>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</si>
  <si>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</si>
  <si>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</si>
  <si>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</si>
  <si>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</si>
  <si>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</si>
  <si>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</si>
  <si>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</si>
  <si>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</si>
  <si>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</si>
  <si>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</si>
  <si>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</si>
  <si>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</si>
  <si>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</si>
  <si>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</si>
  <si>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</si>
  <si>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</si>
  <si>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</si>
  <si>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</si>
  <si>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</si>
  <si>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</si>
  <si>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</si>
  <si>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</si>
  <si>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</si>
  <si>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</si>
  <si>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</si>
  <si>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</si>
  <si>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</si>
  <si>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</si>
  <si>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</si>
  <si>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</si>
  <si>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</si>
  <si>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</si>
  <si>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</si>
  <si>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</si>
  <si>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</si>
  <si>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</si>
  <si>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</si>
  <si>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</si>
  <si>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</si>
  <si>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</si>
  <si>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</si>
  <si>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</si>
  <si>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</si>
  <si>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</si>
  <si>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</si>
  <si>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</si>
  <si>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</si>
  <si>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</si>
  <si>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</si>
  <si>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</si>
  <si>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</si>
  <si>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</si>
  <si>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</si>
  <si>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</si>
  <si>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</si>
  <si>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</si>
  <si>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</si>
  <si>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</si>
  <si>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</si>
  <si>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</si>
  <si>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</si>
  <si>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</si>
  <si>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</si>
  <si>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</si>
  <si>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</si>
  <si>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</si>
  <si>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</si>
  <si>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</si>
  <si>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</si>
  <si>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</si>
  <si>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</si>
  <si>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</si>
  <si>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</si>
  <si>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</si>
  <si>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</si>
  <si>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</si>
  <si>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</si>
  <si>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</si>
  <si>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</si>
  <si>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</si>
  <si>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</si>
  <si>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</si>
  <si>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</si>
  <si>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</si>
  <si>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</si>
  <si>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</si>
  <si>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</si>
  <si>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</si>
  <si>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</si>
  <si>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</si>
  <si>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</si>
  <si>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</si>
  <si>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</si>
  <si>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</si>
  <si>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</si>
  <si>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</si>
  <si>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</si>
  <si>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</si>
  <si>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</si>
  <si>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</si>
  <si>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</si>
  <si>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</si>
  <si>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</si>
  <si>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</si>
  <si>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</si>
  <si>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</si>
  <si>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</si>
  <si>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</si>
  <si>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</si>
  <si>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</si>
  <si>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</si>
  <si>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</si>
  <si>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</si>
  <si>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</si>
  <si>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</si>
  <si>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</si>
  <si>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</si>
  <si>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</si>
  <si>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</si>
  <si>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</si>
  <si>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</si>
  <si>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</si>
  <si>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</si>
  <si>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</si>
  <si>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</si>
  <si>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</si>
  <si>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</si>
  <si>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</si>
  <si>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</si>
  <si>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</si>
  <si>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</si>
  <si>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</si>
  <si>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</si>
  <si>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</si>
  <si>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</si>
  <si>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</si>
  <si>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</si>
  <si>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</si>
  <si>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</si>
  <si>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</si>
  <si>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</si>
  <si>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</si>
  <si>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</si>
  <si>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</si>
  <si>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</si>
  <si>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</si>
  <si>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</si>
  <si>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</si>
  <si>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</si>
  <si>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</si>
  <si>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</si>
  <si>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</si>
  <si>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</si>
  <si>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</si>
  <si>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</si>
  <si>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</si>
  <si>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</si>
  <si>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</si>
  <si>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</si>
  <si>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</si>
  <si>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</si>
  <si>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</si>
  <si>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</si>
  <si>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</si>
  <si>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</si>
  <si>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</si>
  <si>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</si>
  <si>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</si>
  <si>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</si>
  <si>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</si>
  <si>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</si>
  <si>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</si>
  <si>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</si>
  <si>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</si>
  <si>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</si>
  <si>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</si>
  <si>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</si>
  <si>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</si>
  <si>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</si>
  <si>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</si>
  <si>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</si>
  <si>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</si>
  <si>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</si>
  <si>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</si>
  <si>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</si>
  <si>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</si>
  <si>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</si>
  <si>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</si>
  <si>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</si>
  <si>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</si>
  <si>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</si>
  <si>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</si>
  <si>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</si>
  <si>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</si>
  <si>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</si>
  <si>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</si>
  <si>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</si>
  <si>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</si>
  <si>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</si>
  <si>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</si>
  <si>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</si>
  <si>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</si>
  <si>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</si>
  <si>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</si>
  <si>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</si>
  <si>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</si>
  <si>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</si>
  <si>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</si>
  <si>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</si>
  <si>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</si>
  <si>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</si>
  <si>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</si>
  <si>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</si>
  <si>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</si>
  <si>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</si>
  <si>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</si>
  <si>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</si>
  <si>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</si>
  <si>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</si>
  <si>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</si>
  <si>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</si>
  <si>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</si>
  <si>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</si>
  <si>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</si>
  <si>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</si>
  <si>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</si>
  <si>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</si>
  <si>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</si>
  <si>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</si>
  <si>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</si>
  <si>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</si>
  <si>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</si>
  <si>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</si>
  <si>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</si>
  <si>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</si>
  <si>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</si>
  <si>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</si>
  <si>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</si>
  <si>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</si>
  <si>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</si>
  <si>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</si>
  <si>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</si>
  <si>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</si>
  <si>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</si>
  <si>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</si>
  <si>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</si>
  <si>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</si>
  <si>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</si>
  <si>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</si>
  <si>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</si>
  <si>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</si>
  <si>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</si>
  <si>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</si>
  <si>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</si>
  <si>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</si>
  <si>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</si>
  <si>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</si>
  <si>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</si>
  <si>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</si>
  <si>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</si>
  <si>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</si>
  <si>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</si>
  <si>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</si>
  <si>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</si>
  <si>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</si>
  <si>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</si>
  <si>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</si>
  <si>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</si>
  <si>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</si>
  <si>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</si>
  <si>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</si>
  <si>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</si>
  <si>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</si>
  <si>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</si>
  <si>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</si>
  <si>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</si>
  <si>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</si>
  <si>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</si>
  <si>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</si>
  <si>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</si>
  <si>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</si>
  <si>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</si>
  <si>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</si>
  <si>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</si>
  <si>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</si>
  <si>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</si>
  <si>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</si>
  <si>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</si>
  <si>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</si>
  <si>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</si>
  <si>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</si>
  <si>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</si>
  <si>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</si>
  <si>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</si>
  <si>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</si>
  <si>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</si>
  <si>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</si>
  <si>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</si>
  <si>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</si>
  <si>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</si>
  <si>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</si>
  <si>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</si>
  <si>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</si>
  <si>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</si>
  <si>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</si>
  <si>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</si>
  <si>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</si>
  <si>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</si>
  <si>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</si>
  <si>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</si>
  <si>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</si>
  <si>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</si>
  <si>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</si>
  <si>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</si>
  <si>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</si>
  <si>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</si>
  <si>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</si>
  <si>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</si>
  <si>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</si>
  <si>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</si>
  <si>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</si>
  <si>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</si>
  <si>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</si>
  <si>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</si>
  <si>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</si>
  <si>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</si>
  <si>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</si>
  <si>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</si>
  <si>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</si>
  <si>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</si>
  <si>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</si>
  <si>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</si>
  <si>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</si>
  <si>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</si>
  <si>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</si>
  <si>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</si>
  <si>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</si>
  <si>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</si>
  <si>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</si>
  <si>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</si>
  <si>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</si>
  <si>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</si>
  <si>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</si>
  <si>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</si>
  <si>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</si>
  <si>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</si>
  <si>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</si>
  <si>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</si>
  <si>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</si>
  <si>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</si>
  <si>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</si>
  <si>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</si>
  <si>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</si>
  <si>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</si>
  <si>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</si>
  <si>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</si>
  <si>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</si>
  <si>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</si>
  <si>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</si>
  <si>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</si>
  <si>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</si>
  <si>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</si>
  <si>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</si>
  <si>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</si>
  <si>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</si>
  <si>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</si>
  <si>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</si>
  <si>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</si>
  <si>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</si>
  <si>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</si>
  <si>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</si>
  <si>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</si>
  <si>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</si>
  <si>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</si>
  <si>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</si>
  <si>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</si>
  <si>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</si>
  <si>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</si>
  <si>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</si>
  <si>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</si>
  <si>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</si>
  <si>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</si>
  <si>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</si>
  <si>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</si>
  <si>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</si>
  <si>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</si>
  <si>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</si>
  <si>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</si>
  <si>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</si>
  <si>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</si>
  <si>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</si>
  <si>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</si>
  <si>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</si>
  <si>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</si>
  <si>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</si>
  <si>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</si>
  <si>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</si>
  <si>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</si>
  <si>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</si>
  <si>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</si>
  <si>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</si>
  <si>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</si>
  <si>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</si>
  <si>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</si>
  <si>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</si>
  <si>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</si>
  <si>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</si>
  <si>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</si>
  <si>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</si>
  <si>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</si>
  <si>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</si>
  <si>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</si>
  <si>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</si>
  <si>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</si>
  <si>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</si>
  <si>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</si>
  <si>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</si>
  <si>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</si>
  <si>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</si>
  <si>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</si>
  <si>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</si>
  <si>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</si>
  <si>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</si>
  <si>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</si>
  <si>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</si>
  <si>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</si>
  <si>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</si>
  <si>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</si>
  <si>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</si>
  <si>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</si>
  <si>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</si>
  <si>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</si>
  <si>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</si>
  <si>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</si>
  <si>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</si>
  <si>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</si>
  <si>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</si>
  <si>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</si>
  <si>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</si>
  <si>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</si>
  <si>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</si>
  <si>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</si>
  <si>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</si>
  <si>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</si>
  <si>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</si>
  <si>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</si>
  <si>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</si>
  <si>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</si>
  <si>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</si>
  <si>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</si>
  <si>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</si>
  <si>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</si>
  <si>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</si>
  <si>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</si>
  <si>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</si>
  <si>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</si>
  <si>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</si>
  <si>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</si>
  <si>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</si>
  <si>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</si>
  <si>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</si>
  <si>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</si>
  <si>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</si>
  <si>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</si>
  <si>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</si>
  <si>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</si>
  <si>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</si>
  <si>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</si>
  <si>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</si>
  <si>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</si>
  <si>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</si>
  <si>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</si>
  <si>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</si>
  <si>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</si>
  <si>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</si>
  <si>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</si>
  <si>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</si>
  <si>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</si>
  <si>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</si>
  <si>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</si>
  <si>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</si>
  <si>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</si>
  <si>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</si>
  <si>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</si>
  <si>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</si>
  <si>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</si>
  <si>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</si>
  <si>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</si>
  <si>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</si>
  <si>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</si>
  <si>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</si>
  <si>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</si>
  <si>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</si>
  <si>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</si>
  <si>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</si>
  <si>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</si>
  <si>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</si>
  <si>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</si>
  <si>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</si>
  <si>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</si>
  <si>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</si>
  <si>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</si>
  <si>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</si>
  <si>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</si>
  <si>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</si>
  <si>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</si>
  <si>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</si>
  <si>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</si>
  <si>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</si>
  <si>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</si>
  <si>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</si>
  <si>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</si>
  <si>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</si>
  <si>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</si>
  <si>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</si>
  <si>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</si>
  <si>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</si>
  <si>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</si>
  <si>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</si>
  <si>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</si>
  <si>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</si>
  <si>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</si>
  <si>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</si>
  <si>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</si>
  <si>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</si>
  <si>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</si>
  <si>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</si>
  <si>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</si>
  <si>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</si>
  <si>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</si>
  <si>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</si>
  <si>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</si>
  <si>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</si>
  <si>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</si>
  <si>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</si>
  <si>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</si>
  <si>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</si>
  <si>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</si>
  <si>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</si>
  <si>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</si>
  <si>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</si>
  <si>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</si>
  <si>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</si>
  <si>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</si>
  <si>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</si>
  <si>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</si>
  <si>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</si>
  <si>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</si>
  <si>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</si>
  <si>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</si>
  <si>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</si>
  <si>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</si>
  <si>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</si>
  <si>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</si>
  <si>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</si>
  <si>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</si>
  <si>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</si>
  <si>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</si>
  <si>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</si>
  <si>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</si>
  <si>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</si>
  <si>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</si>
  <si>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</si>
  <si>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</si>
  <si>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</si>
  <si>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</si>
  <si>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</si>
  <si>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</si>
  <si>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</si>
  <si>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</si>
  <si>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</si>
  <si>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</si>
  <si>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</si>
  <si>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</si>
  <si>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</si>
  <si>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</si>
  <si>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</si>
  <si>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</si>
  <si>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</si>
  <si>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</si>
  <si>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</si>
  <si>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</si>
  <si>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</si>
  <si>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</si>
  <si>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</si>
  <si>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</si>
  <si>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</si>
  <si>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</si>
  <si>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</si>
  <si>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</si>
  <si>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</si>
  <si>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</si>
  <si>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</si>
  <si>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</si>
  <si>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</si>
  <si>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</si>
  <si>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</si>
  <si>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</si>
  <si>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</si>
  <si>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</si>
  <si>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</si>
  <si>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</si>
  <si>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</si>
  <si>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</si>
  <si>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</si>
  <si>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</si>
  <si>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</si>
  <si>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</si>
  <si>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</si>
  <si>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</si>
  <si>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</si>
  <si>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</si>
  <si>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</si>
  <si>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</si>
  <si>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</si>
  <si>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</si>
  <si>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</si>
  <si>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</si>
  <si>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</si>
  <si>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</si>
  <si>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</si>
  <si>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</si>
  <si>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</si>
  <si>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</si>
  <si>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</si>
  <si>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</si>
  <si>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</si>
  <si>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</si>
  <si>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</si>
  <si>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</si>
  <si>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</si>
  <si>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</si>
  <si>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</si>
  <si>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</si>
  <si>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</si>
  <si>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</si>
  <si>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</si>
  <si>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</si>
  <si>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</si>
  <si>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</si>
  <si>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</si>
  <si>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</si>
  <si>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</si>
  <si>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</si>
  <si>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</si>
  <si>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</si>
  <si>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</si>
  <si>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</si>
  <si>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</si>
  <si>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</si>
  <si>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</si>
  <si>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</si>
  <si>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</si>
  <si>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</si>
  <si>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</si>
  <si>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</si>
  <si>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</si>
  <si>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</si>
  <si>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</si>
  <si>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</si>
  <si>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</si>
  <si>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</si>
  <si>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</si>
  <si>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</si>
  <si>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</si>
  <si>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</si>
  <si>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</si>
  <si>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</si>
  <si>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</si>
  <si>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</si>
  <si>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</si>
  <si>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</si>
  <si>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</si>
  <si>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</si>
  <si>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</si>
  <si>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</si>
  <si>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</si>
  <si>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</si>
  <si>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</si>
  <si>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</si>
  <si>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</si>
  <si>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</si>
  <si>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</si>
  <si>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</si>
  <si>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</si>
  <si>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</si>
  <si>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</si>
  <si>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</si>
  <si>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</si>
  <si>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</si>
  <si>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</si>
  <si>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</si>
  <si>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</si>
  <si>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</si>
  <si>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</si>
  <si>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</si>
  <si>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</si>
  <si>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</si>
  <si>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</si>
  <si>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</si>
  <si>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</si>
  <si>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</si>
  <si>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</si>
  <si>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</si>
  <si>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</si>
  <si>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</si>
  <si>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</si>
  <si>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</si>
  <si>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</si>
  <si>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</si>
  <si>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</si>
  <si>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</si>
  <si>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</si>
  <si>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</si>
  <si>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</si>
  <si>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</si>
  <si>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</si>
  <si>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</si>
  <si>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</si>
  <si>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</si>
  <si>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</si>
  <si>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</si>
  <si>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</si>
  <si>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</si>
  <si>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</si>
  <si>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</si>
  <si>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</si>
  <si>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</si>
  <si>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</si>
  <si>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</si>
  <si>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</si>
  <si>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</si>
  <si>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</si>
  <si>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</si>
  <si>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</si>
  <si>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</si>
  <si>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</si>
  <si>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</si>
  <si>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</si>
  <si>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</si>
  <si>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</si>
  <si>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</si>
  <si>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</si>
  <si>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</si>
  <si>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</si>
  <si>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</si>
  <si>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</si>
  <si>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</si>
  <si>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</si>
  <si>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</si>
  <si>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</si>
  <si>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</si>
  <si>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</si>
  <si>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</si>
  <si>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</si>
  <si>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</si>
  <si>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</si>
  <si>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</si>
  <si>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</si>
  <si>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</si>
  <si>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</si>
  <si>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</si>
  <si>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</si>
  <si>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</si>
  <si>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</si>
  <si>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</si>
  <si>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</si>
  <si>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</si>
  <si>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</si>
  <si>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</si>
  <si>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</si>
  <si>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</si>
  <si>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</si>
  <si>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</si>
  <si>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</si>
  <si>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</si>
  <si>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</si>
  <si>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</si>
  <si>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</si>
  <si>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</si>
  <si>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</si>
  <si>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</si>
  <si>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</si>
  <si>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</si>
  <si>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</si>
  <si>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</si>
  <si>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</si>
  <si>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</si>
  <si>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</si>
  <si>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</si>
  <si>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</si>
  <si>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</si>
  <si>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</si>
  <si>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</si>
  <si>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</si>
  <si>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</si>
  <si>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</si>
  <si>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</si>
  <si>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</si>
  <si>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</si>
  <si>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</si>
  <si>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</si>
  <si>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</si>
  <si>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</si>
  <si>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</si>
  <si>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</si>
  <si>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</si>
  <si>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</si>
  <si>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</si>
  <si>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</si>
  <si>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</si>
  <si>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</si>
  <si>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</si>
  <si>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</si>
  <si>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</si>
  <si>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</si>
  <si>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</si>
  <si>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</si>
  <si>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</si>
  <si>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</si>
  <si>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</si>
  <si>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</si>
  <si>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</si>
  <si>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</si>
  <si>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</si>
  <si>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</si>
  <si>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</si>
  <si>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</si>
  <si>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</si>
  <si>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</si>
  <si>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</si>
  <si>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</si>
  <si>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</si>
  <si>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</si>
  <si>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</si>
  <si>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</si>
  <si>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</si>
  <si>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</si>
  <si>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</si>
  <si>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</si>
  <si>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</si>
  <si>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</si>
  <si>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</si>
  <si>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</si>
  <si>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</si>
  <si>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</si>
  <si>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</si>
  <si>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</si>
  <si>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</si>
  <si>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</si>
  <si>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</si>
  <si>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</si>
  <si>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</si>
  <si>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</si>
  <si>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</si>
  <si>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</si>
  <si>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</si>
  <si>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</si>
  <si>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</si>
  <si>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</si>
  <si>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</si>
  <si>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</si>
  <si>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</si>
  <si>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</si>
  <si>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</si>
  <si>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</si>
  <si>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</si>
  <si>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</si>
  <si>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</si>
  <si>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</si>
  <si>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</si>
  <si>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</si>
  <si>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</si>
  <si>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</si>
  <si>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</si>
  <si>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</si>
  <si>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</si>
  <si>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</si>
  <si>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</si>
  <si>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</si>
  <si>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</si>
  <si>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</si>
  <si>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</si>
  <si>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</si>
  <si>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</si>
  <si>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</si>
  <si>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</si>
  <si>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</si>
  <si>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</si>
  <si>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</si>
  <si>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</si>
  <si>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</si>
  <si>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</si>
  <si>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</si>
  <si>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</si>
  <si>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</si>
  <si>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</si>
  <si>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</si>
  <si>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</si>
  <si>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</si>
  <si>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</si>
  <si>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</si>
  <si>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</si>
  <si>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</si>
  <si>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</si>
  <si>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</si>
  <si>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</si>
  <si>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</si>
  <si>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</si>
  <si>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</si>
  <si>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</si>
  <si>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</si>
  <si>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</si>
  <si>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</si>
  <si>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</si>
  <si>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</si>
  <si>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</si>
  <si>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</si>
  <si>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</si>
  <si>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</si>
  <si>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</si>
  <si>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</si>
  <si>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</si>
  <si>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</si>
  <si>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</si>
  <si>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</si>
  <si>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</si>
  <si>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</si>
  <si>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</si>
  <si>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</si>
  <si>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</si>
  <si>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</si>
  <si>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</si>
  <si>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</si>
  <si>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</si>
  <si>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</si>
  <si>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</si>
  <si>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</si>
  <si>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</si>
  <si>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</si>
  <si>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</si>
  <si>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</si>
  <si>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</si>
  <si>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</si>
  <si>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</si>
  <si>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</si>
  <si>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</si>
  <si>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</si>
  <si>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</si>
  <si>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</si>
  <si>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</si>
  <si>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</si>
  <si>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</si>
  <si>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</si>
  <si>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</si>
  <si>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</si>
  <si>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</si>
  <si>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</si>
  <si>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</si>
  <si>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</si>
  <si>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</si>
  <si>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</si>
  <si>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</si>
  <si>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</si>
  <si>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</si>
  <si>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</si>
  <si>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</si>
  <si>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</si>
  <si>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</si>
  <si>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</si>
  <si>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</si>
  <si>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</si>
  <si>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</si>
  <si>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</si>
  <si>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</si>
  <si>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</si>
  <si>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</si>
  <si>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</si>
  <si>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</si>
  <si>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</si>
  <si>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</si>
  <si>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</si>
  <si>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</si>
  <si>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</si>
  <si>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</si>
  <si>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</si>
  <si>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</si>
  <si>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</si>
  <si>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</si>
  <si>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</si>
  <si>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</si>
  <si>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</si>
  <si>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</si>
  <si>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</si>
  <si>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</si>
  <si>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</si>
  <si>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</si>
  <si>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</si>
  <si>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</si>
  <si>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</si>
  <si>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</si>
  <si>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</si>
  <si>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</si>
  <si>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</si>
  <si>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</si>
  <si>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</si>
  <si>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</si>
  <si>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</si>
  <si>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</si>
  <si>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</si>
  <si>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</si>
  <si>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</si>
  <si>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</si>
  <si>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</si>
  <si>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</si>
  <si>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</si>
  <si>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</si>
  <si>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</si>
  <si>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</si>
  <si>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</si>
  <si>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</si>
  <si>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</si>
  <si>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</si>
  <si>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</si>
  <si>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</si>
  <si>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</si>
  <si>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</si>
  <si>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</si>
  <si>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</si>
  <si>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</si>
  <si>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</si>
  <si>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</si>
  <si>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</si>
  <si>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</si>
  <si>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</si>
  <si>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</si>
  <si>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</si>
  <si>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</si>
  <si>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</si>
  <si>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</si>
  <si>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</si>
  <si>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</si>
  <si>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</si>
  <si>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</si>
  <si>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</si>
  <si>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</si>
  <si>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</si>
  <si>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</si>
  <si>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</si>
  <si>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</si>
  <si>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</si>
  <si>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</si>
  <si>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</si>
  <si>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</si>
  <si>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</si>
  <si>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</si>
  <si>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</si>
  <si>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</si>
  <si>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</si>
  <si>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</si>
  <si>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</si>
  <si>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</si>
  <si>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</si>
  <si>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</si>
  <si>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</si>
  <si>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</si>
  <si>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</si>
  <si>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</si>
  <si>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</si>
  <si>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</si>
  <si>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</si>
  <si>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</si>
  <si>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</si>
  <si>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</si>
  <si>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</si>
  <si>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</si>
  <si>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</si>
  <si>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</si>
  <si>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</si>
  <si>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</si>
  <si>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</si>
  <si>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</si>
  <si>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</si>
  <si>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</si>
  <si>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</si>
  <si>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</si>
  <si>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</si>
  <si>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</si>
  <si>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</si>
  <si>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</si>
  <si>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</si>
  <si>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</si>
  <si>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</si>
  <si>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</si>
  <si>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</si>
  <si>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</si>
  <si>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</si>
  <si>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</si>
  <si>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</si>
  <si>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</si>
  <si>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</si>
  <si>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</si>
  <si>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</si>
  <si>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</si>
  <si>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</si>
  <si>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</si>
  <si>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</si>
  <si>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</si>
  <si>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</si>
  <si>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</si>
  <si>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</si>
  <si>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</si>
  <si>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</si>
  <si>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</si>
  <si>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</si>
  <si>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</si>
  <si>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</si>
  <si>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</si>
  <si>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</si>
  <si>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</si>
  <si>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</si>
  <si>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</si>
  <si>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</si>
  <si>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</si>
  <si>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</si>
  <si>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</si>
  <si>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</si>
  <si>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</si>
  <si>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</si>
  <si>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</si>
  <si>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</si>
  <si>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</si>
  <si>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</si>
  <si>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</si>
  <si>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</si>
  <si>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</si>
  <si>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</si>
  <si>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</si>
  <si>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</si>
  <si>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</si>
  <si>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</si>
  <si>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</si>
  <si>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</si>
  <si>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</si>
  <si>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</si>
  <si>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</si>
  <si>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</si>
  <si>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</si>
  <si>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</si>
  <si>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</si>
  <si>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</si>
  <si>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</si>
  <si>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</si>
  <si>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</si>
  <si>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</si>
  <si>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</si>
  <si>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</si>
  <si>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</si>
  <si>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</si>
  <si>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</si>
  <si>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</si>
  <si>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</si>
  <si>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</si>
  <si>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</si>
  <si>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</si>
  <si>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</si>
  <si>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</si>
  <si>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</si>
  <si>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</si>
  <si>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</si>
  <si>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</si>
  <si>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</si>
  <si>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</si>
  <si>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</si>
  <si>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</si>
  <si>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</si>
  <si>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</si>
  <si>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</si>
  <si>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</si>
  <si>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</si>
  <si>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</si>
  <si>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</si>
  <si>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</si>
  <si>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</si>
  <si>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</si>
  <si>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</si>
  <si>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</si>
  <si>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</si>
  <si>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</si>
  <si>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</si>
  <si>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</si>
  <si>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</si>
  <si>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</si>
  <si>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</si>
  <si>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</si>
  <si>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</si>
  <si>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</si>
  <si>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</si>
  <si>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</si>
  <si>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</si>
  <si>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</si>
  <si>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</si>
  <si>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</si>
  <si>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</si>
  <si>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</si>
  <si>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</si>
  <si>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</si>
  <si>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</si>
  <si>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</si>
  <si>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</si>
  <si>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</si>
  <si>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</si>
  <si>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</si>
  <si>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</si>
  <si>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</si>
  <si>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</si>
  <si>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</si>
  <si>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</si>
  <si>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</si>
  <si>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</si>
  <si>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</si>
  <si>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</si>
  <si>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</si>
  <si>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</si>
  <si>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</si>
  <si>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</si>
  <si>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</si>
  <si>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</si>
  <si>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</si>
  <si>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</si>
  <si>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</si>
  <si>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</si>
  <si>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</si>
  <si>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</si>
  <si>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</si>
  <si>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</si>
  <si>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</si>
  <si>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</si>
  <si>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</si>
  <si>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</si>
  <si>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</si>
  <si>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</si>
  <si>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</si>
  <si>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</si>
  <si>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</si>
  <si>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</si>
  <si>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</si>
  <si>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</si>
  <si>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</si>
  <si>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</si>
  <si>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</si>
  <si>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</si>
  <si>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</si>
  <si>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</si>
  <si>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</si>
  <si>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</si>
  <si>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</si>
  <si>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</si>
  <si>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</si>
  <si>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</si>
  <si>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</si>
  <si>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</si>
  <si>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</si>
  <si>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</si>
  <si>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</si>
  <si>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</si>
  <si>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</si>
  <si>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</si>
  <si>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</si>
  <si>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</si>
  <si>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</si>
  <si>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</si>
  <si>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</si>
  <si>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</si>
  <si>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</si>
  <si>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</si>
  <si>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</si>
  <si>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</si>
  <si>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</si>
  <si>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</si>
  <si>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</si>
  <si>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</si>
  <si>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</si>
  <si>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</si>
  <si>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</si>
  <si>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</si>
  <si>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</si>
  <si>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</si>
  <si>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</si>
  <si>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</si>
  <si>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</si>
  <si>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</si>
  <si>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</si>
  <si>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</si>
  <si>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</si>
  <si>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</si>
  <si>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</si>
  <si>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</si>
  <si>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</si>
  <si>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</si>
  <si>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</si>
  <si>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</si>
  <si>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</si>
  <si>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</si>
  <si>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</si>
  <si>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</si>
  <si>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</si>
  <si>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</si>
  <si>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</si>
  <si>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</si>
  <si>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</si>
  <si>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</si>
  <si>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</si>
  <si>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</si>
  <si>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</si>
  <si>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</si>
  <si>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</si>
  <si>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</si>
  <si>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</si>
  <si>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</si>
  <si>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</si>
  <si>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</si>
  <si>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</si>
  <si>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</si>
  <si>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</si>
  <si>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</si>
  <si>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</si>
  <si>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</si>
  <si>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</si>
  <si>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</si>
  <si>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</si>
  <si>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</si>
  <si>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</si>
  <si>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</si>
  <si>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</si>
  <si>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</si>
  <si>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</si>
  <si>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</si>
  <si>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</si>
  <si>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</si>
  <si>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</si>
  <si>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</si>
  <si>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</si>
  <si>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</si>
  <si>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</si>
  <si>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</si>
  <si>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</si>
  <si>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</si>
  <si>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</si>
  <si>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</si>
  <si>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</si>
  <si>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</si>
  <si>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</si>
  <si>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</si>
  <si>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</si>
  <si>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</si>
  <si>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</si>
  <si>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</si>
  <si>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</si>
  <si>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</si>
  <si>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</si>
  <si>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</si>
  <si>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</si>
  <si>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</si>
  <si>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</si>
  <si>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</si>
  <si>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</si>
  <si>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</si>
  <si>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</si>
  <si>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</si>
  <si>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</si>
  <si>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</si>
  <si>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</si>
  <si>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</si>
  <si>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</si>
  <si>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</si>
  <si>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</si>
  <si>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</si>
  <si>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</si>
  <si>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</si>
  <si>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</si>
  <si>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</si>
  <si>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</si>
  <si>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</si>
  <si>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</si>
  <si>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</si>
  <si>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</si>
  <si>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</si>
  <si>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</si>
  <si>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</si>
  <si>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</si>
  <si>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</si>
  <si>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</si>
  <si>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</si>
  <si>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</si>
  <si>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</si>
  <si>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</si>
  <si>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</si>
  <si>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</si>
  <si>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</si>
  <si>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</si>
  <si>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</si>
  <si>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</si>
  <si>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</si>
  <si>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</si>
  <si>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</si>
  <si>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</si>
  <si>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</si>
  <si>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</si>
  <si>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</si>
  <si>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</si>
  <si>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</si>
  <si>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</si>
  <si>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</si>
  <si>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</si>
  <si>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</si>
  <si>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</si>
  <si>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</si>
  <si>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</si>
  <si>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</si>
  <si>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</si>
  <si>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</si>
  <si>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</si>
  <si>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</si>
  <si>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</si>
  <si>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</si>
  <si>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</si>
  <si>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</si>
  <si>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</si>
  <si>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</si>
  <si>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</si>
  <si>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</si>
  <si>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</si>
  <si>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</si>
  <si>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</si>
  <si>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</si>
  <si>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</si>
  <si>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</si>
  <si>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</si>
  <si>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</si>
  <si>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</si>
  <si>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</si>
  <si>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</si>
  <si>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</si>
  <si>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</si>
  <si>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</si>
  <si>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</si>
  <si>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</si>
  <si>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</si>
  <si>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</si>
  <si>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</si>
  <si>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</si>
  <si>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</si>
  <si>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</si>
  <si>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</si>
  <si>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</si>
  <si>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</si>
  <si>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</si>
  <si>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</si>
  <si>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</si>
  <si>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</si>
  <si>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</si>
  <si>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</si>
  <si>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</si>
  <si>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</si>
  <si>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</si>
  <si>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</si>
  <si>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</si>
  <si>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</si>
  <si>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</si>
  <si>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</si>
  <si>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</si>
  <si>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</si>
  <si>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</si>
  <si>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</si>
  <si>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</si>
  <si>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</si>
  <si>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</si>
  <si>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</si>
  <si>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</si>
  <si>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</si>
  <si>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</si>
  <si>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</si>
  <si>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</si>
  <si>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</si>
  <si>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</si>
  <si>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</si>
  <si>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</si>
  <si>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</si>
  <si>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</si>
  <si>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</si>
  <si>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</si>
  <si>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</si>
  <si>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</si>
  <si>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</si>
  <si>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</si>
  <si>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</si>
  <si>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</si>
  <si>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</si>
  <si>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</si>
  <si>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</si>
  <si>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</si>
  <si>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</si>
  <si>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</si>
  <si>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</si>
  <si>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</si>
  <si>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</si>
  <si>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</si>
  <si>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</si>
  <si>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</si>
  <si>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</si>
  <si>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</si>
  <si>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</si>
  <si>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</si>
  <si>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</si>
  <si>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</si>
  <si>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</si>
  <si>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</si>
  <si>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</si>
  <si>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</si>
  <si>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</si>
  <si>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</si>
  <si>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</si>
  <si>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</si>
  <si>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</si>
  <si>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</si>
  <si>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</si>
  <si>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</si>
  <si>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</si>
  <si>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</si>
  <si>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</si>
  <si>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</si>
  <si>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</si>
  <si>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</si>
  <si>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</si>
  <si>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</si>
  <si>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</si>
  <si>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</si>
  <si>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</si>
  <si>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</si>
  <si>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</si>
  <si>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</si>
  <si>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</si>
  <si>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</si>
  <si>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</si>
  <si>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</si>
  <si>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</si>
  <si>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</si>
  <si>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</si>
  <si>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</si>
  <si>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</si>
  <si>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</si>
  <si>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</si>
  <si>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</si>
  <si>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</si>
  <si>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</si>
  <si>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</si>
  <si>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</si>
  <si>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</si>
  <si>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</si>
  <si>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</si>
  <si>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</si>
  <si>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</si>
  <si>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</si>
  <si>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</si>
  <si>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</si>
  <si>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</si>
  <si>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</si>
  <si>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</si>
  <si>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</si>
  <si>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</si>
  <si>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</si>
  <si>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</si>
  <si>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</si>
  <si>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</si>
  <si>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</si>
  <si>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</si>
  <si>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</si>
  <si>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</si>
  <si>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</si>
  <si>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</si>
  <si>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</si>
  <si>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</si>
  <si>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</si>
  <si>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</si>
  <si>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</si>
  <si>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</si>
  <si>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</si>
  <si>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</si>
  <si>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</si>
  <si>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</si>
  <si>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</si>
  <si>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</si>
  <si>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</si>
  <si>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</si>
  <si>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</si>
  <si>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</si>
  <si>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</si>
  <si>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</si>
  <si>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</si>
  <si>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</si>
  <si>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</si>
  <si>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</si>
  <si>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</si>
  <si>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</si>
  <si>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</si>
  <si>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</si>
  <si>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</si>
  <si>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</si>
  <si>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</si>
  <si>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</si>
  <si>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</si>
  <si>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</si>
  <si>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</si>
  <si>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</si>
  <si>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</si>
  <si>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</si>
  <si>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</si>
  <si>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</si>
  <si>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</si>
  <si>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</si>
  <si>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</si>
  <si>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</si>
  <si>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</si>
  <si>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</si>
  <si>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</si>
  <si>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</si>
  <si>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</si>
  <si>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</si>
  <si>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</si>
  <si>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</si>
  <si>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</si>
  <si>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</si>
  <si>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</si>
  <si>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</si>
  <si>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</si>
  <si>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</si>
  <si>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</si>
  <si>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</si>
  <si>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</si>
  <si>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</si>
  <si>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</si>
  <si>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</si>
  <si>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</si>
  <si>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</si>
  <si>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</si>
  <si>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</si>
  <si>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</si>
  <si>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</si>
  <si>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</si>
  <si>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</si>
  <si>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</si>
  <si>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</si>
  <si>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</si>
  <si>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</si>
  <si>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</si>
  <si>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</si>
  <si>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</si>
  <si>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</si>
  <si>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</si>
  <si>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</si>
  <si>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</si>
  <si>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</si>
  <si>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</si>
  <si>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</si>
  <si>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</si>
  <si>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</si>
  <si>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</si>
  <si>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</si>
  <si>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</si>
  <si>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</si>
  <si>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</si>
  <si>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</si>
  <si>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</si>
  <si>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</si>
  <si>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</si>
  <si>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</si>
  <si>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</si>
  <si>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</si>
  <si>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</si>
  <si>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</si>
  <si>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</si>
  <si>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</si>
  <si>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</si>
  <si>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</si>
  <si>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</si>
  <si>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</si>
  <si>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</si>
  <si>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</si>
  <si>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</si>
  <si>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</si>
  <si>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</si>
  <si>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</si>
  <si>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</si>
  <si>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</si>
  <si>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</si>
  <si>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</si>
  <si>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</si>
  <si>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</si>
  <si>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</si>
  <si>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</si>
  <si>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</si>
  <si>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</si>
  <si>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</si>
  <si>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</si>
  <si>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</si>
  <si>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</si>
  <si>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</si>
  <si>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</si>
  <si>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</si>
  <si>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</si>
  <si>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</si>
  <si>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</si>
  <si>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</si>
  <si>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</si>
  <si>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</si>
  <si>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</si>
  <si>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</si>
  <si>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</si>
  <si>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</si>
  <si>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</si>
  <si>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</si>
  <si>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</si>
  <si>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</si>
  <si>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</si>
  <si>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</si>
  <si>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</si>
  <si>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</si>
  <si>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</si>
  <si>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</si>
  <si>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</si>
  <si>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</si>
  <si>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</si>
  <si>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</si>
  <si>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</si>
  <si>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</si>
  <si>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</si>
  <si>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</si>
  <si>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</si>
  <si>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</si>
  <si>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</si>
  <si>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</si>
  <si>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</si>
  <si>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</si>
  <si>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</si>
  <si>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</si>
  <si>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</si>
  <si>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</si>
  <si>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</si>
  <si>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</si>
  <si>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</si>
  <si>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</si>
  <si>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</si>
  <si>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</si>
  <si>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</si>
  <si>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</si>
  <si>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</si>
  <si>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</si>
  <si>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</si>
  <si>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</si>
  <si>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</si>
  <si>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</si>
  <si>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</si>
  <si>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</si>
  <si>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</si>
  <si>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</si>
  <si>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</si>
  <si>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</si>
  <si>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</si>
  <si>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</si>
  <si>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</si>
  <si>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</si>
  <si>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</si>
  <si>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</si>
  <si>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</si>
  <si>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</si>
  <si>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</si>
  <si>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</si>
  <si>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</si>
  <si>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</si>
  <si>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</si>
  <si>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</si>
  <si>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</si>
  <si>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</si>
  <si>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</si>
  <si>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</si>
  <si>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</si>
  <si>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</si>
  <si>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</si>
  <si>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</si>
  <si>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</si>
  <si>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</si>
  <si>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</si>
  <si>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</si>
  <si>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</si>
  <si>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</si>
  <si>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</si>
  <si>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</si>
  <si>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</si>
  <si>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</si>
  <si>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</si>
  <si>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</si>
  <si>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</si>
  <si>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</si>
  <si>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</si>
  <si>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</si>
  <si>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</si>
  <si>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</si>
  <si>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</si>
  <si>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</si>
  <si>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</si>
  <si>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</si>
  <si>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</si>
  <si>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</si>
  <si>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</si>
  <si>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</si>
  <si>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</si>
  <si>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</si>
  <si>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</si>
  <si>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</si>
  <si>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</si>
  <si>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</si>
  <si>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</si>
  <si>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</si>
  <si>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</si>
  <si>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</si>
  <si>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</si>
  <si>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</si>
  <si>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</si>
  <si>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</si>
  <si>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</si>
  <si>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</si>
  <si>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</si>
  <si>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</si>
  <si>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</si>
  <si>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</si>
  <si>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</si>
  <si>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</si>
  <si>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</si>
  <si>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</si>
  <si>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</si>
  <si>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</si>
  <si>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</si>
  <si>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</si>
  <si>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</si>
  <si>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</si>
  <si>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</si>
  <si>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</si>
  <si>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</si>
  <si>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</si>
  <si>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</si>
  <si>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</si>
  <si>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</si>
  <si>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</si>
  <si>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</si>
  <si>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</si>
  <si>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</si>
  <si>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</si>
  <si>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</si>
  <si>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</si>
  <si>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</si>
  <si>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</si>
  <si>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</si>
  <si>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</si>
  <si>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</si>
  <si>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</si>
  <si>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</si>
  <si>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</si>
  <si>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</si>
  <si>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</si>
  <si>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</si>
  <si>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</si>
  <si>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</si>
  <si>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</si>
  <si>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</si>
  <si>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</si>
  <si>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</si>
  <si>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</si>
  <si>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</si>
  <si>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</si>
  <si>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</si>
  <si>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</si>
  <si>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</si>
  <si>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</si>
  <si>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</si>
  <si>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</si>
  <si>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</si>
  <si>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</si>
  <si>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</si>
  <si>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</si>
  <si>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</si>
  <si>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</si>
  <si>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</si>
  <si>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</si>
  <si>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</si>
  <si>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</si>
  <si>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</si>
  <si>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</si>
  <si>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</si>
  <si>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</si>
  <si>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</si>
  <si>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</si>
  <si>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</si>
  <si>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</si>
  <si>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</si>
  <si>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</si>
  <si>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</si>
  <si>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</si>
  <si>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</si>
  <si>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</si>
  <si>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</si>
  <si>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</si>
  <si>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</si>
  <si>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</si>
  <si>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</si>
  <si>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</si>
  <si>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</si>
  <si>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</si>
  <si>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</si>
  <si>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</si>
  <si>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</si>
  <si>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</si>
  <si>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</si>
  <si>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</si>
  <si>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</si>
  <si>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</si>
  <si>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</si>
  <si>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</si>
  <si>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</si>
  <si>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</si>
  <si>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</si>
  <si>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</si>
  <si>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</si>
  <si>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</si>
  <si>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</si>
  <si>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</si>
  <si>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</si>
  <si>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</si>
  <si>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</si>
  <si>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</si>
  <si>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</si>
  <si>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</si>
  <si>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</si>
  <si>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</si>
  <si>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</si>
  <si>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</si>
  <si>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</si>
  <si>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</si>
  <si>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</si>
  <si>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</si>
  <si>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</si>
  <si>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</si>
  <si>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</si>
  <si>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</si>
  <si>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</si>
  <si>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</si>
  <si>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</si>
  <si>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</si>
  <si>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</si>
  <si>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</si>
  <si>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</si>
  <si>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</si>
  <si>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</si>
  <si>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</si>
  <si>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</si>
  <si>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</si>
  <si>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</si>
  <si>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</si>
  <si>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</si>
  <si>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</si>
  <si>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</si>
  <si>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</si>
  <si>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</si>
  <si>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</si>
  <si>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</si>
  <si>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</si>
  <si>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</si>
  <si>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</si>
  <si>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</si>
  <si>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</si>
  <si>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</si>
  <si>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</si>
  <si>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</si>
  <si>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</si>
  <si>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</si>
  <si>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</si>
  <si>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</si>
  <si>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</si>
  <si>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</si>
  <si>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</si>
  <si>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</si>
  <si>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</si>
  <si>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</si>
  <si>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</si>
  <si>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</si>
  <si>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</si>
  <si>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</si>
  <si>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</si>
  <si>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</si>
  <si>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</si>
  <si>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</si>
  <si>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</si>
  <si>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</si>
  <si>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</si>
  <si>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</si>
  <si>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</si>
  <si>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</si>
  <si>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</si>
  <si>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</si>
  <si>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</si>
  <si>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</si>
  <si>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</si>
  <si>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</si>
  <si>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</si>
  <si>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</si>
  <si>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</si>
  <si>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</si>
  <si>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</si>
  <si>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</si>
  <si>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</si>
  <si>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</si>
  <si>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</si>
  <si>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</si>
  <si>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</si>
  <si>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</si>
  <si>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</si>
  <si>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</si>
  <si>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</si>
  <si>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</si>
  <si>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</si>
  <si>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</si>
  <si>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</si>
  <si>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</si>
  <si>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</si>
  <si>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</si>
  <si>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</si>
  <si>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</si>
  <si>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</si>
  <si>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</si>
  <si>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</si>
  <si>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</si>
  <si>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</si>
  <si>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</si>
  <si>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</si>
  <si>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</si>
  <si>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</si>
  <si>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</si>
  <si>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</si>
  <si>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</si>
  <si>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</si>
  <si>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</si>
  <si>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</si>
  <si>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</si>
  <si>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</si>
  <si>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</si>
  <si>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</si>
  <si>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</si>
  <si>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</si>
  <si>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</si>
  <si>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</si>
  <si>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</si>
  <si>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</si>
  <si>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</si>
  <si>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</si>
  <si>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</si>
  <si>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</si>
  <si>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</si>
  <si>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</si>
  <si>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</si>
  <si>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</si>
  <si>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</si>
  <si>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</si>
  <si>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</si>
  <si>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</si>
  <si>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</si>
  <si>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</si>
  <si>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</si>
  <si>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</si>
  <si>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</si>
  <si>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</si>
  <si>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</si>
  <si>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</si>
  <si>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</si>
  <si>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</si>
  <si>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</si>
  <si>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</si>
  <si>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</si>
  <si>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</si>
  <si>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</si>
  <si>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</si>
  <si>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</si>
  <si>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</si>
  <si>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</si>
  <si>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</si>
  <si>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</si>
  <si>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</si>
  <si>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</si>
  <si>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</si>
  <si>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</si>
  <si>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</si>
  <si>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</si>
  <si>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</si>
  <si>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</si>
  <si>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</si>
  <si>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</si>
  <si>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</si>
  <si>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</si>
  <si>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</si>
  <si>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</si>
  <si>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</si>
  <si>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</si>
  <si>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</si>
  <si>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</si>
  <si>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</si>
  <si>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</si>
  <si>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</si>
  <si>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</si>
  <si>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</si>
  <si>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</si>
  <si>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</si>
  <si>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</si>
  <si>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</si>
  <si>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</si>
  <si>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</si>
  <si>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</si>
  <si>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</si>
  <si>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</si>
  <si>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</si>
  <si>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</si>
  <si>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</si>
  <si>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</si>
  <si>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</si>
  <si>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</si>
  <si>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</si>
  <si>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</si>
  <si>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</si>
  <si>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</si>
  <si>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</si>
  <si>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</si>
  <si>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</si>
  <si>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</si>
  <si>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</si>
  <si>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</si>
  <si>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</si>
  <si>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</si>
  <si>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</si>
  <si>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</si>
  <si>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</si>
  <si>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</si>
  <si>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</si>
  <si>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</si>
  <si>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</si>
  <si>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</si>
  <si>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</si>
  <si>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</si>
  <si>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</si>
  <si>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</si>
  <si>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</si>
  <si>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</si>
  <si>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</si>
  <si>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</si>
  <si>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</si>
  <si>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</si>
  <si>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</si>
  <si>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</si>
  <si>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</si>
  <si>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</si>
  <si>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</si>
  <si>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</si>
  <si>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</si>
  <si>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</si>
  <si>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</si>
  <si>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</si>
  <si>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</si>
  <si>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</si>
  <si>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</si>
  <si>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</si>
  <si>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</si>
  <si>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</si>
  <si>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</si>
  <si>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</si>
  <si>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</si>
  <si>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</si>
  <si>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</si>
  <si>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</si>
  <si>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</si>
  <si>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</si>
  <si>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</si>
  <si>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</si>
  <si>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</si>
  <si>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</si>
  <si>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</si>
  <si>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</si>
  <si>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</si>
  <si>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</si>
  <si>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</si>
  <si>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</si>
  <si>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</si>
  <si>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</si>
  <si>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</si>
  <si>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</si>
  <si>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</si>
  <si>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</si>
  <si>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</si>
  <si>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</si>
  <si>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</si>
  <si>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</si>
  <si>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</si>
  <si>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</si>
  <si>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</si>
  <si>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</si>
  <si>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</si>
  <si>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</si>
  <si>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</si>
  <si>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</si>
  <si>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</si>
  <si>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</si>
  <si>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</si>
  <si>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</si>
  <si>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</si>
  <si>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</si>
  <si>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</si>
  <si>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</si>
  <si>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</si>
  <si>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</si>
  <si>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</si>
  <si>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</si>
  <si>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</si>
  <si>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</si>
  <si>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</si>
  <si>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</si>
  <si>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</si>
  <si>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</si>
  <si>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</si>
  <si>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</si>
  <si>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</si>
  <si>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</si>
  <si>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</si>
  <si>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</si>
  <si>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</si>
  <si>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</si>
  <si>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</si>
  <si>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</si>
  <si>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</si>
  <si>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</si>
  <si>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</si>
  <si>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</si>
  <si>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</si>
  <si>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</si>
  <si>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</si>
  <si>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</si>
  <si>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</si>
  <si>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</si>
  <si>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</si>
  <si>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</si>
  <si>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</si>
  <si>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</si>
  <si>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</si>
  <si>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</si>
  <si>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</si>
  <si>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</si>
  <si>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</si>
  <si>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</si>
  <si>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</si>
  <si>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</si>
  <si>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</si>
  <si>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</si>
  <si>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</si>
  <si>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</si>
  <si>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</si>
  <si>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</si>
  <si>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</si>
  <si>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</si>
  <si>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</si>
  <si>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</si>
  <si>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</si>
  <si>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</si>
  <si>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</si>
  <si>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</si>
  <si>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</si>
  <si>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</si>
  <si>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</si>
  <si>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</si>
  <si>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</si>
  <si>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</si>
  <si>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</si>
  <si>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</si>
  <si>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</si>
  <si>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</si>
  <si>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</si>
  <si>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</si>
  <si>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</si>
  <si>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</si>
  <si>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</si>
  <si>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</si>
  <si>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</si>
  <si>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</si>
  <si>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</si>
  <si>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</si>
  <si>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</si>
  <si>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</si>
  <si>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</si>
  <si>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</si>
  <si>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</si>
  <si>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</si>
  <si>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</si>
  <si>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</si>
  <si>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</si>
  <si>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</si>
  <si>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</si>
  <si>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</si>
  <si>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</si>
  <si>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</si>
  <si>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</si>
  <si>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</si>
  <si>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</si>
  <si>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</si>
  <si>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</si>
  <si>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</si>
  <si>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</si>
  <si>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</si>
  <si>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</si>
  <si>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</si>
  <si>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</si>
  <si>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</si>
  <si>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</si>
  <si>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</si>
  <si>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</si>
  <si>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</si>
  <si>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</si>
  <si>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</si>
  <si>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</si>
  <si>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</si>
  <si>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</si>
  <si>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</si>
  <si>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</si>
  <si>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</si>
  <si>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</si>
  <si>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</si>
  <si>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</si>
  <si>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</si>
  <si>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</si>
  <si>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</si>
  <si>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</si>
  <si>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</si>
  <si>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</si>
  <si>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</si>
  <si>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</si>
  <si>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</si>
  <si>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</si>
  <si>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</si>
  <si>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</si>
  <si>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</si>
  <si>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</si>
  <si>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</si>
  <si>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</si>
  <si>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</si>
  <si>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</si>
  <si>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</si>
  <si>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</si>
  <si>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</si>
  <si>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</si>
  <si>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</si>
  <si>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</si>
  <si>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</si>
  <si>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</si>
  <si>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</si>
  <si>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</si>
  <si>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</si>
  <si>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</si>
  <si>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</si>
  <si>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</si>
  <si>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</si>
  <si>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</si>
  <si>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</si>
  <si>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</si>
  <si>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</si>
  <si>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</si>
  <si>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</si>
  <si>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</si>
  <si>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</si>
  <si>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</si>
  <si>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</si>
  <si>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</si>
  <si>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</si>
  <si>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</si>
  <si>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</si>
  <si>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</si>
  <si>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</si>
  <si>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</si>
  <si>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</si>
  <si>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</si>
  <si>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</si>
  <si>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</si>
  <si>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</si>
  <si>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</si>
  <si>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</si>
  <si>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</si>
  <si>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</si>
  <si>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</si>
  <si>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</si>
  <si>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</si>
  <si>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</si>
  <si>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</si>
  <si>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</si>
  <si>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</si>
  <si>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</si>
  <si>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</si>
  <si>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</si>
  <si>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</si>
  <si>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</si>
  <si>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</si>
  <si>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</si>
  <si>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</si>
  <si>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</si>
  <si>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</si>
  <si>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</si>
  <si>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</si>
  <si>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</si>
  <si>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</si>
  <si>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</si>
  <si>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</si>
  <si>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</si>
  <si>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</si>
  <si>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</si>
  <si>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</si>
  <si>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</si>
  <si>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</si>
  <si>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</si>
  <si>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</si>
  <si>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</si>
  <si>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</si>
  <si>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</si>
  <si>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</si>
  <si>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</si>
  <si>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</si>
  <si>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</si>
  <si>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</si>
  <si>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</si>
  <si>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</si>
  <si>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</si>
  <si>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</si>
  <si>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</si>
  <si>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</si>
  <si>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</si>
  <si>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</si>
  <si>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</si>
  <si>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</si>
  <si>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</si>
  <si>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</si>
  <si>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</si>
  <si>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</si>
  <si>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</si>
  <si>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</si>
  <si>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</si>
  <si>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</si>
  <si>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</si>
  <si>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</si>
  <si>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</si>
  <si>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</si>
  <si>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</si>
  <si>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</si>
  <si>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</si>
  <si>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</si>
  <si>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</si>
  <si>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</si>
  <si>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</si>
  <si>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</si>
  <si>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</si>
  <si>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</si>
  <si>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</si>
  <si>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</si>
  <si>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</si>
  <si>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</si>
  <si>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</si>
  <si>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</si>
  <si>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</si>
  <si>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</si>
  <si>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</si>
  <si>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</si>
  <si>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</si>
  <si>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</si>
  <si>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</si>
  <si>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</si>
  <si>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</si>
  <si>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</si>
  <si>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</si>
  <si>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</si>
  <si>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</si>
  <si>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</si>
  <si>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</si>
  <si>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</si>
  <si>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</si>
  <si>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</si>
  <si>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</si>
  <si>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</si>
  <si>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</si>
  <si>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</si>
  <si>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</si>
  <si>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</si>
  <si>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</si>
  <si>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</si>
  <si>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</si>
  <si>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</si>
  <si>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</si>
  <si>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</si>
  <si>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</si>
  <si>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</si>
  <si>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</si>
  <si>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</si>
  <si>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</si>
  <si>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</si>
  <si>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</si>
  <si>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</si>
  <si>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</si>
  <si>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</si>
  <si>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</si>
  <si>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</si>
  <si>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</si>
  <si>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</si>
  <si>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</si>
  <si>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</si>
  <si>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</si>
  <si>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</si>
  <si>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</si>
  <si>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</si>
  <si>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</si>
  <si>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</si>
  <si>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</si>
  <si>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</si>
  <si>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</si>
  <si>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</si>
  <si>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</si>
  <si>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</si>
  <si>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</si>
  <si>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</si>
  <si>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</si>
  <si>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</si>
  <si>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</si>
  <si>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</si>
  <si>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</si>
  <si>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</si>
  <si>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</si>
  <si>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</si>
  <si>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</si>
  <si>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</si>
  <si>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</si>
  <si>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</si>
  <si>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</si>
  <si>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</si>
  <si>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</si>
  <si>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</si>
  <si>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</si>
  <si>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</si>
  <si>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</si>
  <si>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</si>
  <si>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</si>
  <si>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</si>
  <si>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</si>
  <si>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</si>
  <si>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</si>
  <si>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</si>
  <si>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</si>
  <si>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</si>
  <si>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</si>
  <si>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</si>
  <si>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</si>
  <si>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</si>
  <si>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</si>
  <si>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</si>
  <si>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</si>
  <si>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</si>
  <si>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</si>
  <si>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</si>
  <si>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</si>
  <si>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</si>
  <si>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</si>
  <si>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</si>
  <si>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</si>
  <si>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</si>
  <si>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</si>
  <si>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</si>
  <si>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</si>
  <si>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</si>
  <si>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</si>
  <si>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</si>
  <si>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</si>
  <si>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</si>
  <si>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</si>
  <si>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</si>
  <si>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</si>
  <si>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</si>
  <si>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</si>
  <si>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</si>
  <si>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</si>
  <si>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</si>
  <si>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</si>
  <si>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</si>
  <si>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</si>
  <si>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</si>
  <si>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</si>
  <si>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</si>
  <si>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</si>
  <si>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</si>
  <si>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</si>
  <si>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</si>
  <si>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</si>
  <si>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</si>
  <si>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</si>
  <si>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</si>
  <si>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</si>
  <si>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</si>
  <si>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</si>
  <si>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</si>
  <si>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</si>
  <si>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</si>
  <si>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</si>
  <si>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</si>
  <si>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</si>
  <si>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</si>
  <si>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</si>
  <si>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</si>
  <si>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</si>
  <si>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</si>
  <si>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</si>
  <si>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</si>
  <si>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</si>
  <si>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</si>
  <si>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</si>
  <si>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</si>
  <si>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</si>
  <si>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</si>
  <si>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</si>
  <si>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</si>
  <si>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</si>
  <si>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</si>
  <si>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</si>
  <si>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</si>
  <si>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</si>
  <si>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</si>
  <si>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</si>
  <si>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</si>
  <si>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</si>
  <si>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</si>
  <si>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</si>
  <si>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</si>
  <si>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</si>
  <si>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</si>
  <si>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</si>
  <si>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</si>
  <si>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</si>
  <si>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</si>
  <si>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</si>
  <si>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</si>
  <si>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</si>
  <si>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</si>
  <si>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</si>
  <si>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</si>
  <si>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</si>
  <si>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</si>
  <si>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</si>
  <si>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</si>
  <si>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</si>
  <si>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</si>
  <si>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</si>
  <si>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</si>
  <si>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</si>
  <si>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</si>
  <si>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</si>
  <si>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</si>
  <si>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</si>
  <si>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</si>
  <si>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</si>
  <si>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</si>
  <si>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</si>
  <si>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</si>
  <si>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</si>
  <si>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</si>
  <si>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</si>
  <si>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</si>
  <si>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</si>
  <si>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</si>
  <si>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</si>
  <si>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</si>
  <si>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</si>
  <si>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</si>
  <si>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</si>
  <si>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</si>
  <si>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</si>
  <si>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</si>
  <si>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</si>
  <si>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</si>
  <si>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</si>
  <si>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</si>
  <si>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</si>
  <si>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</si>
  <si>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</si>
  <si>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</si>
  <si>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</si>
  <si>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</si>
  <si>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</si>
  <si>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</si>
  <si>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</si>
  <si>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</si>
  <si>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</si>
  <si>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</si>
  <si>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</si>
  <si>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</si>
  <si>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</si>
  <si>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</si>
  <si>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</si>
  <si>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</si>
  <si>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</si>
  <si>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</si>
  <si>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</si>
  <si>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</si>
  <si>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</si>
  <si>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</si>
  <si>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</si>
  <si>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</si>
  <si>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</si>
  <si>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</si>
  <si>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</si>
  <si>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</si>
  <si>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</si>
  <si>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</si>
  <si>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</si>
  <si>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</si>
  <si>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</si>
  <si>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</si>
  <si>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</si>
  <si>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</si>
  <si>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</si>
  <si>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</si>
  <si>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</si>
  <si>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</si>
  <si>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</si>
  <si>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</si>
  <si>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</si>
  <si>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</si>
  <si>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</si>
  <si>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</si>
  <si>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</si>
  <si>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</si>
  <si>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</si>
  <si>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</si>
  <si>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</si>
  <si>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</si>
  <si>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</si>
  <si>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</si>
  <si>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</si>
  <si>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</si>
  <si>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</si>
  <si>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</si>
  <si>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</si>
  <si>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</si>
  <si>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</si>
  <si>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</si>
  <si>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</si>
  <si>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</si>
  <si>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</si>
  <si>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</si>
  <si>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</si>
  <si>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</si>
  <si>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</si>
  <si>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</si>
  <si>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</si>
  <si>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</si>
  <si>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</si>
  <si>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</si>
  <si>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</si>
  <si>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</si>
  <si>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</si>
  <si>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</si>
  <si>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</si>
  <si>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</si>
  <si>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</si>
  <si>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</si>
  <si>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</si>
  <si>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</si>
  <si>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</si>
  <si>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</si>
  <si>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</si>
  <si>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</si>
  <si>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</si>
  <si>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</si>
  <si>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</si>
  <si>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</si>
  <si>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</si>
  <si>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</si>
  <si>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</si>
  <si>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</si>
  <si>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</si>
  <si>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</si>
  <si>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</si>
  <si>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</si>
  <si>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</si>
  <si>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</si>
  <si>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</si>
  <si>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</si>
  <si>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</si>
  <si>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</si>
  <si>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</si>
  <si>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</si>
  <si>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</si>
  <si>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</si>
  <si>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</si>
  <si>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</si>
  <si>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</si>
  <si>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</si>
  <si>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</si>
  <si>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</si>
  <si>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</si>
  <si>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</si>
  <si>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</si>
  <si>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</si>
  <si>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</si>
  <si>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</si>
  <si>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</si>
  <si>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</si>
  <si>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</si>
  <si>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</si>
  <si>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</si>
  <si>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</si>
  <si>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</si>
  <si>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</si>
  <si>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</si>
  <si>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</si>
  <si>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</si>
  <si>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</si>
  <si>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</si>
  <si>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</si>
  <si>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</si>
  <si>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</si>
  <si>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</si>
  <si>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</si>
  <si>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</si>
  <si>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</si>
  <si>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</si>
  <si>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</si>
  <si>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</si>
  <si>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</si>
  <si>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</si>
  <si>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</si>
  <si>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</si>
  <si>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</si>
  <si>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</si>
  <si>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</si>
  <si>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</si>
  <si>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</si>
  <si>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</si>
  <si>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</si>
  <si>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</si>
  <si>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</si>
  <si>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</si>
  <si>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</si>
  <si>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</si>
  <si>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</si>
  <si>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</si>
  <si>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</si>
  <si>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</si>
  <si>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</si>
  <si>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</si>
  <si>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</si>
  <si>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</si>
  <si>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</si>
  <si>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</si>
  <si>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</si>
  <si>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</si>
  <si>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</si>
  <si>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</si>
  <si>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</si>
  <si>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</si>
  <si>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</si>
  <si>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</si>
  <si>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</si>
  <si>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</si>
  <si>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</si>
  <si>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</si>
  <si>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</si>
  <si>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</si>
  <si>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</si>
  <si>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</si>
  <si>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</si>
  <si>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</si>
  <si>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</si>
  <si>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</si>
  <si>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</si>
  <si>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</si>
  <si>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</si>
  <si>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</si>
  <si>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</si>
  <si>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</si>
  <si>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</si>
  <si>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</si>
  <si>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</si>
  <si>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</si>
  <si>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</si>
  <si>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</si>
  <si>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</si>
  <si>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</si>
  <si>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</si>
  <si>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</si>
  <si>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</si>
  <si>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</si>
  <si>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</si>
  <si>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</si>
  <si>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</si>
  <si>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</si>
  <si>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</si>
  <si>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</si>
  <si>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</si>
  <si>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</si>
  <si>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</si>
  <si>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</si>
  <si>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</si>
  <si>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</si>
  <si>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</si>
  <si>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</si>
  <si>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</si>
  <si>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</si>
  <si>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</si>
  <si>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</si>
  <si>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</si>
  <si>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</si>
  <si>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</si>
  <si>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</si>
  <si>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</si>
  <si>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</si>
  <si>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</si>
  <si>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</si>
  <si>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</si>
  <si>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</si>
  <si>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</si>
  <si>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</si>
  <si>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</si>
  <si>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</si>
  <si>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</si>
  <si>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</si>
  <si>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</si>
  <si>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</si>
  <si>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</si>
  <si>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</si>
  <si>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</si>
  <si>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</si>
  <si>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</si>
  <si>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</si>
  <si>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</si>
  <si>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</si>
  <si>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</si>
  <si>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</si>
  <si>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</si>
  <si>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</si>
  <si>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</si>
  <si>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</si>
  <si>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</si>
  <si>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</si>
  <si>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</si>
  <si>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</si>
  <si>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</si>
  <si>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</si>
  <si>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</si>
  <si>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</si>
  <si>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</si>
  <si>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</si>
  <si>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</si>
  <si>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</si>
  <si>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</si>
  <si>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</si>
  <si>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</si>
  <si>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</si>
  <si>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</si>
  <si>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</si>
  <si>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</si>
  <si>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</si>
  <si>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</si>
  <si>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</si>
  <si>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</si>
  <si>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</si>
  <si>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</si>
  <si>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</si>
  <si>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</si>
  <si>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</si>
  <si>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</si>
  <si>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</si>
  <si>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</si>
  <si>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</si>
  <si>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</si>
  <si>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</si>
  <si>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</si>
  <si>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</si>
  <si>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</si>
  <si>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</si>
  <si>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</si>
  <si>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</si>
  <si>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</si>
  <si>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</si>
  <si>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</si>
  <si>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</si>
  <si>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</si>
  <si>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</si>
  <si>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</si>
  <si>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</si>
  <si>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</si>
  <si>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</si>
  <si>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</si>
  <si>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</si>
  <si>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</si>
  <si>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</si>
  <si>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</si>
  <si>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</si>
  <si>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</si>
  <si>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</si>
  <si>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</si>
  <si>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</si>
  <si>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</si>
  <si>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</si>
  <si>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</si>
  <si>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</si>
  <si>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</si>
  <si>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</si>
  <si>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</si>
  <si>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</si>
  <si>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</si>
  <si>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</si>
  <si>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</si>
  <si>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</si>
  <si>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</si>
  <si>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</si>
  <si>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</si>
  <si>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</si>
  <si>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</si>
  <si>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</si>
  <si>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</si>
  <si>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</si>
  <si>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</si>
  <si>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</si>
  <si>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</si>
  <si>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</si>
  <si>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</si>
  <si>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</si>
  <si>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</si>
  <si>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</si>
  <si>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</si>
  <si>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</si>
  <si>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</si>
  <si>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</si>
  <si>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</si>
  <si>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</si>
  <si>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</si>
  <si>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</si>
  <si>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</si>
  <si>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</si>
  <si>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</si>
  <si>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</si>
  <si>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</si>
  <si>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</si>
  <si>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</si>
  <si>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</si>
  <si>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</si>
  <si>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</si>
  <si>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</si>
  <si>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</si>
  <si>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</si>
  <si>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</si>
  <si>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</si>
  <si>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</si>
  <si>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</si>
  <si>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</si>
  <si>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</si>
  <si>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</si>
  <si>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</si>
  <si>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</si>
  <si>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</si>
  <si>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</si>
  <si>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</si>
  <si>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</si>
  <si>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</si>
  <si>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</si>
  <si>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</si>
  <si>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</si>
  <si>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</si>
  <si>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</si>
  <si>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</si>
  <si>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</si>
  <si>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</si>
  <si>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</si>
  <si>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</si>
  <si>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</si>
  <si>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</si>
  <si>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</si>
  <si>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</si>
  <si>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</si>
  <si>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</si>
  <si>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</si>
  <si>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</si>
  <si>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</si>
  <si>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</si>
  <si>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</si>
  <si>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</si>
  <si>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</si>
  <si>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</si>
  <si>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</si>
  <si>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</si>
  <si>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</si>
  <si>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</si>
  <si>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</si>
  <si>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</si>
  <si>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</si>
  <si>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</si>
  <si>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</si>
  <si>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</si>
  <si>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</si>
  <si>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</si>
  <si>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</si>
  <si>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</si>
  <si>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</si>
  <si>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</si>
  <si>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</si>
  <si>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</si>
  <si>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</si>
  <si>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</si>
  <si>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</si>
  <si>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</si>
  <si>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</si>
  <si>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</si>
  <si>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</si>
  <si>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</si>
  <si>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</si>
  <si>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</si>
  <si>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</si>
  <si>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</si>
  <si>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</si>
  <si>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</si>
  <si>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</si>
  <si>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</si>
  <si>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</si>
  <si>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</si>
  <si>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</si>
  <si>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</si>
  <si>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</si>
  <si>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</si>
  <si>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</si>
  <si>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</si>
  <si>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</si>
  <si>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</si>
  <si>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</si>
  <si>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</si>
  <si>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</si>
  <si>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</si>
  <si>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</si>
  <si>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</si>
  <si>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</si>
  <si>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</si>
  <si>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</si>
  <si>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</si>
  <si>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</si>
  <si>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</si>
  <si>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</si>
  <si>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</si>
  <si>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</si>
  <si>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</si>
  <si>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</si>
  <si>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</si>
  <si>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</si>
  <si>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</si>
  <si>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</si>
  <si>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</si>
  <si>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</si>
  <si>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</si>
  <si>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</si>
  <si>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</si>
  <si>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</si>
  <si>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</si>
  <si>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</si>
  <si>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</si>
  <si>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</si>
  <si>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</si>
  <si>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</si>
  <si>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</si>
  <si>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</si>
  <si>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</si>
  <si>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</si>
  <si>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</si>
  <si>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</si>
  <si>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</si>
  <si>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</si>
  <si>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</si>
  <si>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</si>
  <si>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</si>
  <si>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</si>
  <si>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</si>
  <si>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</si>
  <si>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</si>
  <si>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</si>
  <si>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</si>
  <si>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</si>
  <si>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</si>
  <si>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</si>
  <si>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</si>
  <si>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</si>
  <si>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</si>
  <si>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</si>
  <si>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</si>
  <si>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</si>
  <si>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</si>
  <si>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</si>
  <si>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</si>
  <si>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</si>
  <si>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</si>
  <si>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</si>
  <si>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</si>
  <si>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</si>
  <si>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</si>
  <si>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</si>
  <si>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</si>
  <si>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</si>
  <si>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</si>
  <si>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</si>
  <si>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</si>
  <si>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</si>
  <si>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</si>
  <si>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</si>
  <si>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</si>
  <si>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</si>
  <si>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</si>
  <si>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</si>
  <si>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</si>
  <si>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</si>
  <si>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</si>
  <si>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</si>
  <si>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</si>
  <si>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</si>
  <si>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</si>
  <si>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</si>
  <si>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</si>
  <si>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</si>
  <si>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</si>
  <si>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</si>
  <si>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</si>
  <si>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</si>
  <si>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</si>
  <si>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</si>
  <si>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</si>
  <si>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</si>
  <si>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</si>
  <si>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</si>
  <si>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</si>
  <si>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</si>
  <si>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</si>
  <si>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</si>
  <si>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</si>
  <si>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</si>
  <si>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</si>
  <si>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</si>
  <si>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</si>
  <si>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</si>
  <si>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</si>
  <si>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</si>
  <si>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</si>
  <si>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</si>
  <si>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</si>
  <si>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</si>
  <si>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</si>
  <si>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</si>
  <si>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</si>
  <si>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</si>
  <si>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</si>
  <si>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</si>
  <si>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</si>
  <si>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</si>
  <si>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</si>
  <si>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</si>
  <si>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</si>
  <si>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</si>
  <si>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</si>
  <si>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</si>
  <si>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</si>
  <si>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</si>
  <si>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</si>
  <si>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</si>
  <si>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</si>
  <si>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</si>
  <si>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</si>
  <si>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</si>
  <si>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</si>
  <si>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</si>
  <si>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</si>
  <si>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</si>
  <si>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</si>
  <si>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</si>
  <si>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</si>
  <si>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</si>
  <si>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</si>
  <si>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</si>
  <si>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</si>
  <si>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</si>
  <si>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</si>
  <si>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</si>
  <si>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</si>
  <si>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</si>
  <si>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</si>
  <si>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</si>
  <si>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</si>
  <si>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</si>
  <si>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</si>
  <si>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</si>
  <si>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</si>
  <si>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</si>
  <si>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</si>
  <si>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</si>
  <si>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</si>
  <si>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</si>
  <si>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</si>
  <si>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</si>
  <si>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</si>
  <si>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</si>
  <si>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</si>
  <si>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</si>
  <si>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</si>
  <si>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</si>
  <si>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</si>
  <si>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</si>
  <si>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</si>
  <si>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</si>
  <si>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</si>
  <si>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</si>
  <si>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</si>
  <si>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</si>
  <si>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</si>
  <si>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</si>
  <si>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</si>
  <si>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</si>
  <si>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</si>
  <si>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</si>
  <si>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</si>
  <si>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</si>
  <si>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</si>
  <si>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</si>
  <si>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</si>
  <si>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</si>
  <si>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</si>
  <si>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</si>
  <si>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</si>
  <si>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</si>
  <si>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</si>
  <si>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</si>
  <si>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</si>
  <si>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</si>
  <si>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</si>
  <si>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</si>
  <si>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</si>
  <si>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</si>
  <si>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</si>
  <si>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</si>
  <si>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</si>
  <si>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</si>
  <si>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</si>
  <si>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</si>
  <si>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</si>
  <si>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</si>
  <si>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</si>
  <si>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</si>
  <si>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</si>
  <si>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</si>
  <si>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</si>
  <si>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</si>
  <si>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</si>
  <si>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</si>
  <si>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</si>
  <si>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</si>
  <si>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</si>
  <si>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</si>
  <si>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</si>
  <si>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</si>
  <si>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</si>
  <si>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</si>
  <si>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</si>
  <si>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</si>
  <si>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</si>
  <si>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</si>
  <si>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</si>
  <si>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</si>
  <si>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</si>
  <si>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</si>
  <si>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</si>
  <si>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</si>
  <si>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</si>
  <si>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</si>
  <si>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</si>
  <si>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</si>
  <si>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</si>
  <si>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</si>
  <si>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</si>
  <si>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</si>
  <si>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</si>
  <si>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</si>
  <si>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</si>
  <si>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</si>
  <si>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</si>
  <si>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</si>
  <si>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</si>
  <si>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</si>
  <si>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</si>
  <si>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</si>
  <si>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</si>
  <si>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</si>
  <si>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</si>
  <si>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</si>
  <si>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</si>
  <si>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</si>
  <si>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</si>
  <si>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</si>
  <si>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</si>
  <si>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</si>
  <si>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</si>
  <si>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</si>
  <si>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</si>
  <si>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</si>
  <si>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</si>
  <si>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</si>
  <si>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</si>
  <si>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</si>
  <si>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</si>
  <si>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</si>
  <si>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</si>
  <si>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</si>
  <si>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</si>
  <si>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</si>
  <si>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</si>
  <si>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</si>
  <si>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</si>
  <si>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</si>
  <si>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</si>
  <si>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</si>
  <si>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</si>
  <si>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</si>
  <si>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</si>
  <si>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</si>
  <si>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</si>
  <si>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</si>
  <si>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</si>
  <si>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</si>
  <si>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</si>
  <si>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</si>
  <si>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</si>
  <si>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</si>
  <si>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</si>
  <si>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</si>
  <si>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</si>
  <si>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</si>
  <si>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</si>
  <si>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</si>
  <si>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</si>
  <si>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</si>
  <si>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</si>
  <si>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</si>
  <si>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</si>
  <si>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</si>
  <si>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</si>
  <si>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</si>
  <si>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</si>
  <si>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</si>
  <si>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</si>
  <si>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</si>
  <si>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</si>
  <si>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</si>
  <si>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</si>
  <si>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</si>
  <si>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</si>
  <si>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</si>
  <si>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</si>
  <si>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</si>
  <si>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</si>
  <si>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</si>
  <si>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</si>
  <si>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</si>
  <si>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</si>
  <si>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</si>
  <si>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</si>
  <si>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</si>
  <si>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</si>
  <si>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</si>
  <si>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</si>
  <si>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</si>
  <si>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</si>
  <si>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</si>
  <si>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</si>
  <si>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</si>
  <si>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</si>
  <si>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</si>
  <si>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</si>
  <si>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</si>
  <si>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</si>
  <si>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</si>
  <si>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</si>
  <si>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</si>
  <si>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</si>
  <si>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</si>
  <si>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</si>
  <si>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</si>
  <si>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</si>
  <si>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</si>
  <si>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</si>
  <si>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</si>
  <si>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</si>
  <si>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</si>
  <si>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</si>
  <si>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</si>
  <si>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</si>
  <si>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</si>
  <si>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</si>
  <si>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</si>
  <si>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</si>
  <si>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</si>
  <si>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</si>
  <si>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</si>
  <si>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</si>
  <si>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</si>
  <si>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</si>
  <si>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</si>
  <si>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</si>
  <si>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</si>
  <si>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</si>
  <si>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</si>
  <si>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</si>
  <si>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</si>
  <si>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</si>
  <si>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</si>
  <si>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</si>
  <si>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</si>
  <si>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</si>
  <si>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</si>
  <si>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</si>
  <si>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</si>
  <si>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</si>
  <si>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</si>
  <si>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</si>
  <si>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</si>
  <si>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</si>
  <si>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</si>
  <si>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</si>
  <si>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</si>
  <si>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</si>
  <si>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</si>
  <si>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</si>
  <si>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</si>
  <si>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</si>
  <si>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</si>
  <si>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</si>
  <si>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</si>
  <si>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</si>
  <si>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</si>
  <si>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</si>
  <si>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</si>
  <si>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</si>
  <si>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</si>
  <si>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</si>
  <si>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</si>
  <si>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</si>
  <si>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</si>
  <si>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</si>
  <si>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</si>
  <si>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</si>
  <si>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</si>
  <si>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</si>
  <si>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</si>
  <si>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</si>
  <si>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</si>
  <si>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</si>
  <si>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</si>
  <si>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</si>
  <si>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</si>
  <si>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</si>
  <si>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</si>
  <si>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</si>
  <si>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</si>
  <si>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</si>
  <si>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</si>
  <si>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</si>
  <si>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</si>
  <si>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</si>
  <si>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</si>
  <si>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</si>
  <si>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</si>
  <si>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</si>
  <si>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</si>
  <si>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</si>
  <si>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</si>
  <si>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</si>
  <si>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</si>
  <si>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</si>
  <si>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</si>
  <si>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</si>
  <si>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</si>
  <si>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</si>
  <si>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</si>
  <si>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</si>
  <si>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</si>
  <si>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</si>
  <si>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</si>
  <si>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</si>
  <si>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</si>
  <si>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</si>
  <si>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</si>
  <si>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</si>
  <si>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</si>
  <si>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</si>
  <si>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</si>
  <si>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</si>
  <si>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</si>
  <si>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</si>
  <si>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</si>
  <si>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</si>
  <si>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</si>
  <si>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</si>
  <si>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</si>
  <si>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</si>
  <si>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</si>
  <si>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</si>
  <si>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</si>
  <si>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</si>
  <si>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</si>
  <si>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</si>
  <si>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</si>
  <si>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</si>
  <si>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</si>
  <si>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</si>
  <si>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</si>
  <si>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</si>
  <si>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</si>
  <si>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</si>
  <si>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</si>
  <si>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</si>
  <si>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</si>
  <si>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</si>
  <si>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</si>
  <si>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</si>
  <si>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</si>
  <si>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</si>
  <si>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</si>
  <si>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</si>
  <si>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</si>
  <si>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</si>
  <si>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</si>
  <si>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</si>
  <si>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</si>
  <si>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</si>
  <si>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</si>
  <si>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</si>
  <si>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</si>
  <si>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</si>
  <si>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</si>
  <si>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</si>
  <si>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</si>
  <si>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</si>
  <si>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</si>
  <si>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</si>
  <si>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</si>
  <si>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</si>
  <si>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</si>
  <si>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</si>
  <si>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</si>
  <si>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</si>
  <si>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</si>
  <si>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</si>
  <si>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</si>
  <si>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</si>
  <si>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</si>
  <si>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</si>
  <si>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</si>
  <si>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</si>
  <si>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</si>
  <si>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</si>
  <si>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</si>
  <si>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</si>
  <si>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</si>
  <si>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</si>
  <si>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</si>
  <si>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</si>
  <si>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</si>
  <si>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</si>
  <si>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</si>
  <si>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</si>
  <si>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</si>
  <si>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</si>
  <si>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</si>
  <si>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</si>
  <si>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</si>
  <si>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</si>
  <si>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</si>
  <si>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</si>
  <si>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</si>
  <si>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</si>
  <si>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</si>
  <si>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</si>
  <si>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</si>
  <si>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</si>
  <si>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</si>
  <si>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</si>
  <si>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</si>
  <si>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</si>
  <si>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</si>
  <si>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</si>
  <si>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</si>
  <si>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</si>
  <si>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</si>
  <si>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</si>
  <si>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</si>
  <si>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</si>
  <si>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</si>
  <si>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</si>
  <si>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</si>
  <si>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</si>
  <si>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</si>
  <si>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</si>
  <si>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</si>
  <si>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</si>
  <si>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</si>
  <si>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</si>
  <si>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</si>
  <si>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</si>
  <si>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</si>
  <si>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</si>
  <si>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</si>
  <si>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</si>
  <si>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</si>
  <si>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</si>
  <si>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</si>
  <si>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</si>
  <si>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</si>
  <si>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</si>
  <si>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</si>
  <si>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</si>
  <si>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</si>
  <si>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</si>
  <si>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</si>
  <si>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</si>
  <si>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</si>
  <si>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</si>
  <si>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</si>
  <si>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</si>
  <si>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</si>
  <si>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</si>
  <si>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</si>
  <si>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</si>
  <si>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</si>
  <si>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</si>
  <si>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</si>
  <si>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</si>
  <si>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</si>
  <si>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</si>
  <si>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</si>
  <si>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</si>
  <si>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</si>
  <si>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</si>
  <si>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</si>
  <si>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</si>
  <si>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</si>
  <si>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</si>
  <si>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</si>
  <si>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</si>
  <si>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</si>
  <si>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</si>
  <si>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</si>
  <si>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</si>
  <si>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</si>
  <si>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</si>
  <si>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</si>
  <si>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</si>
  <si>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</si>
  <si>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</si>
  <si>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</si>
  <si>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</si>
  <si>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</si>
  <si>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</si>
  <si>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</si>
  <si>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</si>
  <si>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</si>
  <si>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</si>
  <si>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</si>
  <si>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</si>
  <si>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</si>
  <si>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</si>
  <si>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</si>
  <si>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</si>
  <si>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</si>
  <si>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</si>
  <si>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</si>
  <si>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</si>
  <si>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</si>
  <si>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</si>
  <si>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</si>
  <si>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</si>
  <si>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</si>
  <si>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</si>
  <si>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</si>
  <si>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</si>
  <si>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</si>
  <si>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</si>
  <si>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</si>
  <si>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</si>
  <si>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</si>
  <si>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</si>
  <si>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</si>
  <si>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</si>
  <si>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</si>
  <si>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</si>
  <si>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</si>
  <si>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</si>
  <si>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</si>
  <si>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</si>
  <si>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</si>
  <si>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</si>
  <si>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</si>
  <si>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</si>
  <si>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</si>
  <si>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</si>
  <si>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</si>
  <si>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</si>
  <si>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</si>
  <si>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</si>
  <si>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</si>
  <si>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</si>
  <si>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</si>
  <si>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</si>
  <si>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</si>
  <si>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</si>
  <si>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</si>
  <si>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</si>
  <si>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</si>
  <si>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</si>
  <si>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</si>
  <si>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</si>
  <si>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</si>
  <si>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</si>
  <si>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</si>
  <si>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</si>
  <si>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</si>
  <si>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</si>
  <si>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</si>
  <si>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</si>
  <si>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</si>
  <si>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</si>
  <si>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</si>
  <si>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</si>
  <si>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</si>
  <si>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</si>
  <si>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</si>
  <si>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</si>
  <si>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</si>
  <si>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</si>
  <si>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</si>
  <si>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</si>
  <si>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</si>
  <si>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</si>
  <si>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</si>
  <si>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</si>
  <si>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</si>
  <si>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</si>
  <si>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</si>
  <si>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</si>
  <si>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</si>
  <si>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</si>
  <si>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</si>
  <si>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</si>
  <si>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</si>
  <si>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</si>
  <si>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</si>
  <si>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</si>
  <si>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</si>
  <si>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</si>
  <si>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</si>
  <si>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</si>
  <si>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</si>
  <si>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</si>
  <si>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</si>
  <si>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</si>
  <si>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</si>
  <si>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</si>
  <si>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</si>
  <si>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</si>
  <si>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</si>
  <si>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</si>
  <si>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</si>
  <si>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</si>
  <si>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</si>
  <si>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</si>
  <si>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</si>
  <si>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</si>
  <si>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</si>
  <si>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</si>
  <si>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</si>
  <si>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</si>
  <si>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</si>
  <si>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</si>
  <si>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</si>
  <si>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</si>
  <si>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</si>
  <si>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</si>
  <si>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</si>
  <si>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</si>
  <si>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</si>
  <si>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</si>
  <si>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</si>
  <si>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</si>
  <si>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</si>
  <si>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</si>
  <si>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</si>
  <si>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</si>
  <si>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</si>
  <si>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</si>
  <si>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</si>
  <si>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</si>
  <si>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</si>
  <si>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</si>
  <si>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</si>
  <si>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</si>
  <si>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</si>
  <si>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</si>
  <si>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</si>
  <si>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</si>
  <si>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</si>
  <si>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</si>
  <si>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</si>
  <si>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</si>
  <si>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</si>
  <si>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</si>
  <si>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</si>
  <si>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</si>
  <si>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</si>
  <si>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</si>
  <si>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</si>
  <si>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</si>
  <si>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</si>
  <si>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</si>
  <si>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</si>
  <si>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</si>
  <si>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</si>
  <si>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</si>
  <si>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</si>
  <si>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</si>
  <si>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</si>
  <si>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</si>
  <si>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</si>
  <si>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</si>
  <si>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</si>
  <si>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</si>
  <si>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</si>
  <si>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</si>
  <si>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</si>
  <si>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</si>
  <si>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</si>
  <si>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</si>
  <si>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</si>
  <si>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</si>
  <si>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</si>
  <si>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</si>
  <si>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</si>
  <si>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</si>
  <si>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</si>
  <si>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</si>
  <si>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</si>
  <si>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</si>
  <si>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</si>
  <si>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</si>
  <si>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</si>
  <si>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</si>
  <si>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</si>
  <si>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</si>
  <si>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</si>
  <si>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</si>
  <si>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</si>
  <si>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</si>
  <si>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</si>
  <si>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</si>
  <si>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</si>
  <si>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</si>
  <si>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</si>
  <si>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</si>
  <si>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</si>
  <si>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</si>
  <si>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</si>
  <si>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</si>
  <si>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</si>
  <si>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</si>
  <si>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</si>
  <si>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</si>
  <si>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</si>
  <si>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</si>
  <si>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</si>
  <si>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</si>
  <si>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</si>
  <si>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</si>
  <si>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</si>
  <si>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</si>
  <si>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</si>
  <si>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</si>
  <si>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</si>
  <si>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</si>
  <si>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</si>
  <si>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</si>
  <si>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</si>
  <si>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</si>
  <si>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</si>
  <si>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</si>
  <si>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</si>
  <si>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</si>
  <si>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</si>
  <si>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</si>
  <si>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</si>
  <si>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</si>
  <si>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</si>
  <si>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</si>
  <si>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</si>
  <si>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</si>
  <si>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</si>
  <si>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</si>
  <si>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</si>
  <si>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</si>
  <si>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</si>
  <si>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</si>
  <si>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</si>
  <si>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</si>
  <si>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</si>
  <si>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</si>
  <si>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</si>
  <si>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</si>
  <si>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</si>
  <si>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</si>
  <si>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</si>
  <si>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</si>
  <si>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</si>
  <si>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</si>
  <si>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</si>
  <si>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</si>
  <si>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</si>
  <si>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</si>
  <si>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</si>
  <si>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</si>
  <si>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</si>
  <si>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</si>
  <si>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</si>
  <si>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</si>
  <si>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</si>
  <si>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</si>
  <si>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</si>
  <si>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</si>
  <si>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</si>
  <si>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</si>
  <si>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</si>
  <si>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</si>
  <si>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</si>
  <si>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</si>
  <si>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</si>
  <si>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</si>
  <si>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</si>
  <si>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</si>
  <si>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</si>
  <si>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</si>
  <si>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</si>
  <si>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</si>
  <si>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</si>
  <si>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</si>
  <si>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</si>
  <si>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</si>
  <si>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</si>
  <si>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</si>
  <si>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</si>
  <si>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</si>
  <si>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</si>
  <si>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</si>
  <si>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</si>
  <si>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</si>
  <si>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</si>
  <si>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</si>
  <si>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</si>
  <si>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</si>
  <si>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</si>
  <si>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</si>
  <si>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</si>
  <si>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</si>
  <si>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</si>
  <si>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</si>
  <si>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</si>
  <si>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</si>
  <si>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</si>
  <si>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</si>
  <si>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</si>
  <si>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</si>
  <si>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</si>
  <si>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</si>
  <si>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</si>
  <si>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</si>
  <si>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</si>
  <si>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</si>
  <si>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</si>
  <si>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</si>
  <si>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</si>
  <si>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</si>
  <si>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</si>
  <si>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</si>
  <si>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</si>
  <si>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</si>
  <si>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</si>
  <si>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</si>
  <si>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</si>
  <si>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</si>
  <si>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</si>
  <si>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</si>
  <si>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</si>
  <si>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</si>
  <si>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</si>
  <si>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</si>
  <si>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</si>
  <si>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</si>
  <si>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</si>
  <si>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</si>
  <si>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</si>
  <si>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</si>
  <si>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</si>
  <si>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</si>
  <si>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</si>
  <si>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</si>
  <si>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</si>
  <si>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</si>
  <si>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</si>
  <si>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</si>
  <si>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</si>
  <si>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</si>
  <si>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</si>
  <si>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</si>
  <si>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</si>
  <si>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</si>
  <si>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</si>
  <si>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</si>
  <si>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</si>
  <si>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</si>
  <si>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</si>
  <si>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</si>
  <si>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</si>
  <si>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</si>
  <si>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</si>
  <si>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</si>
  <si>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</si>
  <si>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</si>
  <si>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</si>
  <si>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</si>
  <si>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</si>
  <si>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</si>
  <si>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</si>
  <si>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</si>
  <si>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</si>
  <si>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</si>
  <si>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</si>
  <si>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</si>
  <si>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</si>
  <si>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</si>
  <si>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</si>
  <si>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</si>
  <si>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</si>
  <si>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</si>
  <si>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</si>
  <si>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</si>
  <si>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</si>
  <si>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</si>
  <si>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</si>
  <si>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</si>
  <si>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</si>
  <si>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</si>
  <si>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</si>
  <si>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</si>
  <si>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</si>
  <si>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</si>
  <si>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</si>
  <si>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</si>
  <si>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</si>
  <si>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</si>
  <si>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</si>
  <si>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</si>
  <si>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</si>
  <si>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</si>
  <si>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</si>
  <si>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</si>
  <si>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</si>
  <si>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</si>
  <si>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</si>
  <si>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</si>
  <si>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</si>
  <si>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</si>
  <si>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</si>
  <si>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</si>
  <si>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</si>
  <si>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</si>
  <si>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</si>
  <si>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</si>
  <si>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</si>
  <si>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</si>
  <si>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</si>
  <si>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</si>
  <si>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</si>
  <si>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</si>
  <si>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</si>
  <si>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</si>
  <si>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</si>
  <si>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</si>
  <si>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</si>
  <si>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</si>
  <si>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</si>
  <si>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</si>
  <si>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</si>
  <si>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</si>
  <si>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</si>
  <si>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</si>
  <si>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</si>
  <si>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</si>
  <si>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</si>
  <si>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</si>
  <si>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</si>
  <si>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</si>
  <si>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</si>
  <si>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</si>
  <si>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</si>
  <si>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</si>
  <si>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</si>
  <si>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</si>
  <si>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</si>
  <si>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</si>
  <si>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</si>
  <si>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</si>
  <si>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</si>
  <si>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</si>
  <si>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</si>
  <si>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</si>
  <si>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</si>
  <si>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</si>
  <si>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</si>
  <si>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</si>
  <si>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</si>
  <si>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</si>
  <si>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</si>
  <si>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</si>
  <si>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</si>
  <si>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</si>
  <si>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</si>
  <si>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</si>
  <si>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</si>
  <si>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</si>
  <si>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</si>
  <si>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</si>
  <si>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</si>
  <si>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</si>
  <si>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</si>
  <si>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</si>
  <si>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</si>
  <si>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</si>
  <si>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</si>
  <si>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</si>
  <si>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</si>
  <si>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</si>
  <si>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</si>
  <si>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</si>
  <si>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</si>
  <si>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</si>
  <si>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</si>
  <si>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</si>
  <si>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</si>
  <si>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</si>
  <si>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</si>
  <si>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</si>
  <si>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</si>
  <si>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</si>
  <si>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</si>
  <si>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</si>
  <si>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</si>
  <si>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</si>
  <si>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</si>
  <si>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</si>
  <si>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</si>
  <si>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</si>
  <si>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</si>
  <si>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</si>
  <si>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</si>
  <si>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</si>
  <si>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</si>
  <si>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</si>
  <si>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</si>
  <si>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</si>
  <si>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</si>
  <si>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</si>
  <si>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</si>
  <si>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</si>
  <si>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</si>
  <si>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</si>
  <si>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</si>
  <si>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</si>
  <si>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</si>
  <si>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</si>
  <si>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</si>
  <si>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</si>
  <si>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</si>
  <si>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</si>
  <si>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</si>
  <si>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</si>
  <si>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</si>
  <si>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</si>
  <si>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</si>
  <si>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</si>
  <si>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</si>
  <si>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</si>
  <si>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</si>
  <si>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</si>
  <si>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</si>
  <si>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</si>
  <si>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</si>
  <si>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</si>
  <si>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</si>
  <si>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</si>
  <si>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</si>
  <si>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</si>
  <si>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</si>
  <si>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</si>
  <si>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</si>
  <si>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</si>
  <si>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</si>
  <si>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</si>
  <si>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</si>
  <si>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</si>
  <si>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</si>
  <si>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</si>
  <si>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</si>
  <si>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</si>
  <si>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</si>
  <si>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</si>
  <si>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</si>
  <si>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</si>
  <si>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</si>
  <si>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</si>
  <si>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</si>
  <si>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</si>
  <si>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</si>
  <si>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</si>
  <si>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</si>
  <si>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</si>
  <si>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</si>
  <si>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</si>
  <si>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</si>
  <si>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</si>
  <si>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</si>
  <si>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</si>
  <si>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</si>
  <si>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</si>
  <si>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</si>
  <si>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</si>
  <si>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</si>
  <si>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</si>
  <si>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</si>
  <si>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</si>
  <si>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</si>
  <si>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</si>
  <si>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</si>
  <si>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</si>
  <si>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</si>
  <si>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</si>
  <si>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</si>
  <si>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</si>
  <si>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</si>
  <si>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</si>
  <si>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</si>
  <si>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</si>
  <si>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</si>
  <si>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</si>
  <si>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</si>
  <si>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</si>
  <si>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</si>
  <si>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</si>
  <si>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</si>
  <si>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</si>
  <si>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</si>
  <si>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</si>
  <si>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</si>
  <si>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</si>
  <si>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</si>
  <si>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</si>
  <si>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</si>
  <si>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</si>
  <si>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</si>
  <si>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</si>
  <si>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</si>
  <si>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</si>
  <si>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</si>
  <si>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</si>
  <si>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</si>
  <si>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</si>
  <si>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</si>
  <si>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</si>
  <si>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</si>
  <si>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</si>
  <si>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</si>
  <si>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</si>
  <si>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</si>
  <si>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</si>
  <si>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</si>
  <si>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</si>
  <si>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</si>
  <si>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</si>
  <si>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</si>
  <si>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</si>
  <si>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</si>
  <si>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</si>
  <si>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</si>
  <si>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</si>
  <si>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</si>
  <si>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</si>
  <si>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</si>
  <si>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</si>
  <si>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</si>
  <si>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</si>
  <si>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</si>
  <si>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</si>
  <si>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</si>
  <si>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</si>
  <si>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</si>
  <si>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</si>
  <si>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</si>
  <si>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</si>
  <si>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</si>
  <si>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</si>
  <si>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</si>
  <si>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</si>
  <si>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</si>
  <si>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</si>
  <si>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</si>
  <si>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</si>
  <si>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</si>
  <si>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</si>
  <si>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</si>
  <si>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</si>
  <si>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</si>
  <si>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</si>
  <si>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</si>
  <si>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</si>
  <si>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</si>
  <si>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</si>
  <si>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</si>
  <si>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</si>
  <si>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</si>
  <si>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</si>
  <si>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</si>
  <si>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</si>
  <si>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</si>
  <si>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</si>
  <si>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</si>
  <si>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</si>
  <si>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</si>
  <si>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</si>
  <si>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</si>
  <si>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</si>
  <si>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</si>
  <si>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</si>
  <si>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</si>
  <si>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</si>
  <si>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</si>
  <si>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</si>
  <si>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</si>
  <si>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</si>
  <si>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</si>
  <si>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</si>
  <si>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</si>
  <si>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</si>
  <si>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</si>
  <si>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</si>
  <si>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</si>
  <si>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</si>
  <si>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</si>
  <si>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</si>
  <si>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</si>
  <si>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</si>
  <si>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</si>
  <si>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</si>
  <si>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</si>
  <si>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</si>
  <si>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</si>
  <si>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</si>
  <si>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</si>
  <si>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</si>
  <si>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</si>
  <si>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</si>
  <si>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</si>
  <si>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</si>
  <si>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</si>
  <si>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</si>
  <si>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</si>
  <si>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</si>
  <si>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</si>
  <si>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</si>
  <si>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</si>
  <si>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</si>
  <si>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</si>
  <si>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</si>
  <si>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</si>
  <si>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</si>
  <si>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</si>
  <si>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</si>
  <si>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</si>
  <si>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</si>
  <si>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</si>
  <si>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</si>
  <si>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</si>
  <si>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</si>
  <si>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</si>
  <si>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</si>
  <si>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</si>
  <si>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</si>
  <si>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</si>
  <si>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</si>
  <si>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</si>
  <si>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</si>
  <si>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</si>
  <si>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</si>
  <si>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</si>
  <si>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</si>
  <si>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</si>
  <si>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</si>
  <si>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</si>
  <si>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</si>
  <si>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</si>
  <si>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</si>
  <si>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</si>
  <si>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</si>
  <si>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</si>
  <si>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</si>
  <si>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</si>
  <si>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</si>
  <si>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</si>
  <si>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</si>
  <si>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</si>
  <si>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</si>
  <si>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</si>
  <si>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</si>
  <si>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</si>
  <si>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</si>
  <si>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</si>
  <si>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</si>
  <si>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</si>
  <si>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</si>
  <si>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</si>
  <si>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</si>
  <si>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</si>
  <si>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</si>
  <si>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</si>
  <si>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</si>
  <si>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</si>
  <si>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</si>
  <si>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</si>
  <si>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</si>
  <si>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</si>
  <si>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</si>
  <si>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</si>
  <si>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</si>
  <si>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</si>
  <si>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</si>
  <si>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</si>
  <si>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</si>
  <si>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</si>
  <si>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</si>
  <si>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</si>
  <si>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</si>
  <si>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</si>
  <si>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</si>
  <si>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</si>
  <si>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</si>
  <si>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</si>
  <si>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</si>
  <si>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</si>
  <si>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</si>
  <si>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</si>
  <si>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</si>
  <si>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</si>
  <si>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</si>
  <si>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</si>
  <si>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</si>
  <si>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</si>
  <si>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</si>
  <si>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</si>
  <si>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</si>
  <si>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</si>
  <si>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</si>
  <si>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</si>
  <si>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</si>
  <si>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</si>
  <si>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</si>
  <si>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</si>
  <si>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</si>
  <si>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</si>
  <si>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</si>
  <si>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</si>
  <si>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</si>
  <si>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</si>
  <si>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</si>
  <si>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</si>
  <si>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</si>
  <si>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</si>
  <si>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</si>
  <si>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</si>
  <si>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</si>
  <si>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</si>
  <si>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</si>
  <si>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</si>
  <si>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</si>
  <si>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</si>
  <si>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</si>
  <si>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</si>
  <si>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</si>
  <si>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</si>
  <si>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</si>
  <si>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</si>
  <si>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</si>
  <si>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</si>
  <si>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</si>
  <si>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</si>
  <si>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</si>
  <si>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</si>
  <si>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</si>
  <si>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</si>
  <si>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</si>
  <si>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</si>
  <si>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</si>
  <si>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</si>
  <si>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</si>
  <si>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</si>
  <si>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</si>
  <si>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</si>
  <si>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</si>
  <si>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</si>
  <si>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</si>
  <si>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</si>
  <si>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</si>
  <si>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</si>
  <si>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</si>
  <si>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</si>
  <si>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</si>
  <si>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</si>
  <si>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</si>
  <si>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</si>
  <si>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</si>
  <si>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</si>
  <si>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</si>
  <si>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</si>
  <si>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</si>
  <si>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</si>
  <si>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</si>
  <si>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</si>
  <si>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</si>
  <si>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</si>
  <si>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</si>
  <si>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</si>
  <si>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</si>
  <si>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</si>
  <si>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</si>
  <si>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</si>
  <si>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</si>
  <si>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</si>
  <si>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</si>
  <si>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</si>
  <si>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</si>
  <si>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</si>
  <si>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</si>
  <si>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</si>
  <si>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</si>
  <si>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</si>
  <si>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</si>
  <si>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</si>
  <si>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</si>
  <si>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</si>
  <si>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</si>
  <si>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</si>
  <si>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</si>
  <si>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</si>
  <si>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</si>
  <si>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</si>
  <si>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</si>
  <si>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</si>
  <si>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</si>
  <si>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</si>
  <si>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</si>
  <si>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</si>
  <si>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</si>
  <si>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</si>
  <si>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</si>
  <si>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</si>
  <si>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</si>
  <si>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</si>
  <si>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</si>
  <si>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</si>
  <si>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</si>
  <si>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</si>
  <si>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</si>
  <si>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</si>
  <si>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</si>
  <si>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</si>
  <si>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</si>
  <si>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</si>
  <si>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</si>
  <si>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</si>
  <si>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</si>
  <si>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</si>
  <si>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</si>
  <si>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</si>
  <si>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</si>
  <si>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</si>
  <si>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</si>
  <si>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</si>
  <si>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</si>
  <si>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</si>
  <si>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</si>
  <si>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</si>
  <si>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</si>
  <si>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</si>
  <si>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</si>
  <si>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</si>
  <si>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</si>
  <si>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</si>
  <si>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</si>
  <si>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</si>
  <si>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</si>
  <si>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</si>
  <si>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</si>
  <si>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</si>
  <si>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</si>
  <si>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</si>
  <si>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</si>
  <si>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</si>
  <si>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</si>
  <si>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</si>
  <si>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</si>
  <si>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</si>
  <si>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</si>
  <si>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</si>
  <si>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</si>
  <si>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</si>
  <si>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</si>
  <si>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</si>
  <si>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</si>
  <si>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</si>
  <si>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</si>
  <si>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</si>
  <si>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</si>
  <si>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</si>
  <si>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</si>
  <si>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</si>
  <si>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</si>
  <si>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</si>
  <si>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</si>
  <si>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</si>
  <si>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</si>
  <si>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</si>
  <si>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</si>
  <si>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</si>
  <si>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</si>
  <si>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</si>
  <si>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</si>
  <si>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</si>
  <si>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</si>
  <si>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</si>
  <si>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</si>
  <si>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</si>
  <si>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</si>
  <si>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</si>
  <si>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</si>
  <si>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</si>
  <si>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</si>
  <si>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</si>
  <si>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</si>
  <si>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</si>
  <si>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</si>
  <si>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</si>
  <si>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</si>
  <si>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</si>
  <si>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</si>
  <si>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</si>
  <si>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</si>
  <si>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</si>
  <si>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</si>
  <si>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</si>
  <si>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</si>
  <si>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</si>
  <si>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</si>
  <si>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</si>
  <si>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</si>
  <si>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</si>
  <si>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</si>
  <si>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</si>
  <si>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</si>
  <si>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</si>
  <si>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</si>
  <si>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</si>
  <si>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</si>
  <si>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</si>
  <si>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</si>
  <si>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</si>
  <si>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</si>
  <si>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</si>
  <si>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</si>
  <si>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</si>
  <si>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</si>
  <si>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</si>
  <si>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</si>
  <si>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</si>
  <si>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</si>
  <si>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</si>
  <si>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</si>
  <si>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</si>
  <si>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</si>
  <si>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</si>
  <si>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</si>
  <si>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</si>
  <si>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</si>
  <si>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</si>
  <si>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</si>
  <si>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</si>
  <si>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</si>
  <si>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</si>
  <si>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</si>
  <si>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</si>
  <si>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</si>
  <si>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</si>
  <si>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</si>
  <si>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</si>
  <si>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</si>
  <si>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</si>
  <si>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</si>
  <si>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</si>
  <si>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</si>
  <si>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</si>
  <si>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</si>
  <si>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</si>
  <si>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</si>
  <si>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</si>
  <si>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</si>
  <si>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</si>
  <si>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</si>
  <si>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</si>
  <si>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</si>
  <si>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</si>
  <si>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</si>
  <si>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</si>
  <si>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</si>
  <si>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</si>
  <si>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</si>
  <si>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</si>
  <si>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</si>
  <si>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</si>
  <si>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</si>
  <si>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</si>
  <si>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</si>
  <si>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</si>
  <si>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</si>
  <si>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</si>
  <si>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</si>
  <si>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</si>
  <si>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</si>
  <si>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</si>
  <si>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</si>
  <si>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</si>
  <si>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</si>
  <si>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</si>
  <si>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</si>
  <si>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</si>
  <si>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</si>
  <si>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</si>
  <si>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</si>
  <si>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</si>
  <si>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</si>
  <si>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</si>
  <si>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</si>
  <si>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</si>
  <si>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</si>
  <si>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</si>
  <si>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</si>
  <si>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</si>
  <si>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</si>
  <si>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</si>
  <si>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</si>
  <si>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</si>
  <si>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</si>
  <si>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</si>
  <si>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</si>
  <si>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</si>
  <si>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</si>
  <si>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</si>
  <si>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</si>
  <si>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</si>
  <si>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</si>
  <si>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</si>
  <si>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</si>
  <si>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</si>
  <si>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</si>
  <si>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</si>
  <si>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</si>
  <si>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</si>
  <si>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</si>
  <si>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</si>
  <si>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</si>
  <si>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</si>
  <si>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</si>
  <si>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</si>
  <si>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</si>
  <si>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</si>
  <si>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</si>
  <si>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</si>
  <si>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</si>
  <si>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</si>
  <si>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</si>
  <si>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</si>
  <si>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</si>
  <si>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</si>
  <si>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</si>
  <si>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</si>
  <si>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</si>
  <si>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</si>
  <si>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</si>
  <si>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</si>
  <si>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</si>
  <si>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</si>
  <si>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</si>
  <si>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</si>
  <si>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</si>
  <si>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</si>
  <si>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</si>
  <si>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</si>
  <si>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</si>
  <si>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</si>
  <si>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</si>
  <si>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</si>
  <si>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</si>
  <si>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</si>
  <si>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</si>
  <si>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</si>
  <si>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</si>
  <si>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</si>
  <si>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</si>
  <si>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</si>
  <si>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</si>
  <si>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</si>
  <si>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</si>
  <si>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</si>
  <si>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</si>
  <si>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</si>
  <si>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</si>
  <si>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</si>
  <si>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</si>
  <si>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</si>
  <si>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</si>
  <si>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</si>
  <si>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</si>
  <si>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</si>
  <si>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</si>
  <si>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</si>
  <si>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</si>
  <si>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</si>
  <si>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</si>
  <si>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</si>
  <si>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</si>
  <si>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</si>
  <si>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</si>
  <si>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</si>
  <si>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</si>
  <si>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</si>
  <si>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</si>
  <si>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</si>
  <si>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</si>
  <si>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</si>
  <si>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</si>
  <si>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</si>
  <si>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</si>
  <si>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</si>
  <si>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</si>
  <si>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</si>
  <si>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</si>
  <si>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</si>
  <si>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</si>
  <si>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</si>
  <si>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</si>
  <si>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</si>
  <si>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</si>
  <si>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</si>
  <si>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</si>
  <si>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</si>
  <si>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</si>
  <si>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</si>
  <si>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</si>
  <si>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</si>
  <si>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</si>
  <si>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</si>
  <si>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</si>
  <si>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</si>
  <si>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</si>
  <si>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</si>
  <si>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</si>
  <si>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</si>
  <si>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</si>
  <si>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</si>
  <si>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</si>
  <si>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</si>
  <si>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</si>
  <si>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</si>
  <si>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</si>
  <si>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</si>
  <si>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</si>
  <si>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</si>
  <si>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</si>
  <si>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</si>
  <si>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</si>
  <si>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</si>
  <si>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</si>
  <si>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</si>
  <si>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</si>
  <si>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</si>
  <si>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</si>
  <si>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</si>
  <si>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</si>
  <si>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</si>
  <si>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</si>
  <si>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</si>
  <si>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</si>
  <si>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</si>
  <si>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</si>
  <si>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</si>
  <si>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</si>
  <si>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</si>
  <si>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</si>
  <si>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</si>
  <si>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</si>
  <si>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</si>
  <si>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</si>
  <si>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</si>
  <si>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</si>
  <si>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</si>
  <si>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</si>
  <si>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</si>
  <si>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</si>
  <si>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</si>
  <si>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</si>
  <si>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</si>
  <si>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</si>
  <si>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</si>
  <si>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</si>
  <si>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</si>
  <si>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</si>
  <si>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</si>
  <si>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</si>
  <si>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</si>
  <si>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</si>
  <si>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</si>
  <si>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</si>
  <si>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</si>
  <si>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</si>
  <si>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</si>
  <si>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</si>
  <si>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</si>
  <si>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</si>
  <si>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</si>
  <si>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</si>
  <si>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</si>
  <si>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</si>
  <si>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</si>
  <si>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</si>
  <si>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</si>
  <si>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</si>
  <si>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</si>
  <si>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</si>
  <si>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</si>
  <si>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</si>
  <si>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</si>
  <si>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</si>
  <si>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</si>
  <si>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</si>
  <si>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</si>
  <si>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</si>
  <si>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</si>
  <si>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</si>
  <si>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</si>
  <si>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</si>
  <si>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</si>
  <si>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</si>
  <si>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</si>
  <si>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</si>
  <si>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</si>
  <si>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</si>
  <si>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</si>
  <si>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</si>
  <si>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</si>
  <si>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</si>
  <si>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</si>
  <si>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</si>
  <si>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</si>
  <si>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</si>
  <si>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</si>
  <si>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</si>
  <si>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</si>
  <si>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</si>
  <si>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</si>
  <si>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</si>
  <si>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</si>
  <si>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</si>
  <si>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</si>
  <si>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</si>
  <si>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</si>
  <si>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</si>
  <si>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</si>
  <si>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</si>
  <si>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</si>
  <si>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</si>
  <si>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</si>
  <si>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</si>
  <si>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</si>
  <si>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</si>
  <si>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</si>
  <si>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</si>
  <si>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</si>
  <si>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</si>
  <si>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</si>
  <si>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</si>
  <si>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</si>
  <si>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</si>
  <si>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</si>
  <si>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</si>
  <si>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</si>
  <si>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</si>
  <si>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</si>
  <si>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</si>
  <si>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</si>
  <si>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</si>
  <si>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</si>
  <si>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</si>
  <si>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</si>
  <si>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</si>
  <si>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</si>
  <si>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</si>
  <si>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</si>
  <si>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</si>
  <si>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</si>
  <si>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</si>
  <si>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</si>
  <si>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</si>
  <si>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</si>
  <si>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</si>
  <si>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</si>
  <si>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</si>
  <si>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</si>
  <si>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</si>
  <si>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</si>
  <si>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</si>
  <si>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</si>
  <si>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</si>
  <si>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</si>
  <si>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</si>
  <si>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</si>
  <si>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</si>
  <si>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</si>
  <si>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</si>
  <si>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</si>
  <si>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</si>
  <si>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</si>
  <si>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</si>
  <si>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</si>
  <si>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</si>
  <si>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</si>
  <si>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</si>
  <si>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</si>
  <si>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</si>
  <si>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</si>
  <si>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</si>
  <si>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</si>
  <si>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</si>
  <si>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</si>
  <si>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</si>
  <si>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</si>
  <si>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</si>
  <si>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</si>
  <si>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</si>
  <si>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</si>
  <si>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</si>
  <si>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</si>
  <si>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</si>
  <si>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</si>
  <si>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</si>
  <si>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</si>
  <si>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</si>
  <si>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</si>
  <si>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</si>
  <si>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</si>
  <si>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</si>
  <si>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</si>
  <si>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</si>
  <si>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</si>
  <si>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</si>
  <si>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</si>
  <si>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</si>
  <si>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</si>
  <si>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</si>
  <si>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</si>
  <si>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</si>
  <si>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</si>
  <si>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</si>
  <si>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</si>
  <si>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</si>
  <si>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</si>
  <si>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</si>
  <si>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</si>
  <si>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</si>
  <si>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</si>
  <si>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</si>
  <si>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</si>
  <si>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</si>
  <si>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</si>
  <si>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</si>
  <si>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</si>
  <si>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</si>
  <si>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</si>
  <si>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</si>
  <si>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</si>
  <si>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</si>
  <si>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</si>
  <si>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</si>
  <si>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</si>
  <si>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</si>
  <si>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</si>
  <si>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</si>
  <si>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</si>
  <si>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</si>
  <si>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</si>
  <si>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</si>
  <si>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</si>
  <si>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</si>
  <si>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</si>
  <si>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</si>
  <si>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</si>
  <si>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</si>
  <si>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</si>
  <si>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</si>
  <si>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</si>
  <si>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</si>
  <si>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</si>
  <si>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</si>
  <si>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</si>
  <si>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</si>
  <si>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</si>
  <si>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</si>
  <si>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</si>
  <si>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</si>
  <si>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</si>
  <si>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</si>
  <si>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</si>
  <si>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</si>
  <si>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</si>
  <si>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</si>
  <si>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</si>
  <si>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</si>
  <si>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</si>
  <si>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</si>
  <si>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</si>
  <si>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</si>
  <si>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</si>
  <si>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</si>
  <si>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</si>
  <si>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</si>
  <si>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</si>
  <si>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</si>
  <si>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</si>
  <si>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</si>
  <si>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</si>
  <si>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</si>
  <si>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</si>
  <si>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</si>
  <si>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</si>
  <si>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</si>
  <si>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</si>
  <si>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</si>
  <si>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</si>
  <si>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</si>
  <si>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</si>
  <si>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</si>
  <si>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</si>
  <si>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</si>
  <si>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</si>
  <si>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</si>
  <si>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</si>
  <si>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</si>
  <si>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</si>
  <si>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</si>
  <si>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</si>
  <si>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</si>
  <si>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</si>
  <si>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</si>
  <si>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</si>
  <si>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</si>
  <si>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</si>
  <si>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</si>
  <si>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</si>
  <si>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</si>
  <si>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</si>
  <si>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</si>
  <si>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</si>
  <si>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</si>
  <si>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</si>
  <si>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</si>
  <si>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</si>
  <si>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</si>
  <si>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</si>
  <si>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</si>
  <si>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</si>
  <si>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</si>
  <si>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</si>
  <si>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</si>
  <si>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</si>
  <si>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</si>
  <si>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</si>
  <si>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</si>
  <si>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</si>
  <si>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</si>
  <si>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</si>
  <si>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</si>
  <si>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</si>
  <si>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</si>
  <si>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</si>
  <si>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</si>
  <si>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</si>
  <si>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</si>
  <si>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</si>
  <si>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</si>
  <si>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</si>
  <si>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</si>
  <si>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</si>
  <si>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</si>
  <si>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</si>
  <si>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</si>
  <si>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</si>
  <si>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</si>
  <si>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</si>
  <si>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</si>
  <si>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</si>
  <si>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</si>
  <si>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</si>
  <si>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</si>
  <si>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</si>
  <si>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</si>
  <si>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</si>
  <si>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</si>
  <si>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</si>
  <si>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</si>
  <si>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</si>
  <si>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</si>
  <si>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</si>
  <si>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</si>
  <si>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</si>
  <si>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</si>
  <si>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</si>
  <si>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</si>
  <si>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</si>
  <si>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</si>
  <si>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</si>
  <si>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</si>
  <si>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</si>
  <si>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</si>
  <si>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</si>
  <si>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</si>
  <si>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</si>
  <si>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</si>
  <si>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</si>
  <si>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</si>
  <si>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</si>
  <si>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</si>
  <si>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</si>
  <si>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</si>
  <si>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</si>
  <si>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</si>
  <si>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</si>
  <si>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</si>
  <si>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</si>
  <si>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</si>
  <si>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</si>
  <si>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</si>
  <si>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</si>
  <si>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</si>
  <si>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</si>
  <si>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</si>
  <si>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</si>
  <si>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</si>
  <si>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</si>
  <si>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</si>
  <si>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</si>
  <si>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</si>
  <si>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</si>
  <si>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</si>
  <si>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</si>
  <si>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</si>
  <si>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</si>
  <si>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</si>
  <si>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</si>
  <si>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</si>
  <si>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</si>
  <si>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</si>
  <si>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</si>
  <si>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</si>
  <si>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</si>
  <si>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</si>
  <si>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</si>
  <si>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</si>
  <si>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</si>
  <si>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</si>
  <si>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</si>
  <si>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</si>
  <si>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</si>
  <si>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</si>
  <si>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</si>
  <si>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</si>
  <si>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</si>
  <si>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</si>
  <si>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</si>
  <si>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</si>
  <si>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</si>
  <si>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</si>
  <si>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</si>
  <si>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</si>
  <si>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</si>
  <si>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</si>
  <si>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</si>
  <si>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</si>
  <si>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</si>
  <si>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</si>
  <si>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</si>
  <si>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</si>
  <si>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</si>
  <si>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</si>
  <si>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</si>
  <si>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</si>
  <si>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</si>
  <si>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</si>
  <si>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</si>
  <si>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</si>
  <si>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</si>
  <si>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</si>
  <si>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</si>
  <si>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</si>
  <si>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</si>
  <si>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</si>
  <si>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</si>
  <si>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</si>
  <si>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</si>
  <si>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</si>
  <si>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</si>
  <si>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</si>
  <si>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</si>
  <si>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</si>
  <si>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</si>
  <si>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</si>
  <si>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</si>
  <si>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</si>
  <si>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</si>
  <si>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</si>
  <si>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</si>
  <si>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</si>
  <si>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</si>
  <si>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</si>
  <si>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</si>
  <si>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</si>
  <si>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</si>
  <si>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</si>
  <si>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</si>
  <si>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</si>
  <si>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</si>
  <si>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</si>
  <si>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</si>
  <si>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</si>
  <si>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</si>
  <si>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</si>
  <si>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</si>
  <si>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</si>
  <si>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</si>
  <si>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</si>
  <si>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</si>
  <si>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</si>
  <si>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</si>
  <si>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</si>
  <si>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</si>
  <si>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</si>
  <si>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</si>
  <si>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</si>
  <si>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</si>
  <si>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</si>
  <si>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</si>
  <si>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</si>
  <si>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</si>
  <si>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</si>
  <si>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</si>
  <si>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</si>
  <si>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</si>
  <si>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</si>
  <si>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</si>
  <si>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</si>
  <si>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</si>
  <si>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</si>
  <si>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</si>
  <si>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</si>
  <si>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</si>
  <si>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</si>
  <si>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</si>
  <si>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</si>
  <si>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</si>
  <si>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</si>
  <si>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</si>
  <si>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</si>
  <si>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</si>
  <si>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</si>
  <si>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</si>
  <si>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</si>
  <si>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</si>
  <si>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</si>
  <si>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</si>
  <si>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</si>
  <si>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</si>
  <si>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</si>
  <si>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</si>
  <si>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</si>
  <si>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</si>
  <si>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</si>
  <si>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</si>
  <si>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</si>
  <si>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</si>
  <si>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</si>
  <si>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</si>
  <si>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</si>
  <si>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</si>
  <si>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</si>
  <si>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</si>
  <si>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</si>
  <si>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</si>
  <si>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</si>
  <si>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</si>
  <si>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</si>
  <si>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</si>
  <si>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</si>
  <si>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</si>
  <si>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</si>
  <si>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</si>
  <si>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</si>
  <si>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</si>
  <si>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</si>
  <si>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</si>
  <si>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</si>
  <si>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</si>
  <si>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</si>
  <si>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</si>
  <si>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</si>
  <si>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</si>
  <si>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</si>
  <si>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</si>
  <si>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</si>
  <si>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</si>
  <si>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</si>
  <si>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</si>
  <si>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</si>
  <si>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</si>
  <si>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</si>
  <si>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</si>
  <si>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</si>
  <si>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</si>
  <si>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</si>
  <si>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</si>
  <si>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</si>
  <si>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</si>
  <si>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</si>
  <si>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</si>
  <si>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</si>
  <si>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</si>
  <si>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</si>
  <si>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</si>
  <si>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</si>
  <si>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</si>
  <si>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</si>
  <si>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</si>
  <si>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</si>
  <si>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</si>
  <si>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</si>
  <si>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</si>
  <si>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</si>
  <si>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</si>
  <si>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</si>
  <si>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</si>
  <si>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</si>
  <si>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</si>
  <si>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</si>
  <si>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</si>
  <si>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</si>
  <si>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</si>
  <si>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</si>
  <si>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</si>
  <si>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</si>
  <si>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</si>
  <si>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</si>
  <si>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</si>
  <si>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</si>
  <si>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</si>
  <si>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</si>
  <si>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</si>
  <si>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</si>
  <si>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</si>
  <si>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</si>
  <si>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</si>
  <si>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</si>
  <si>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</si>
  <si>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</si>
  <si>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</si>
  <si>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</si>
  <si>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</si>
  <si>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</si>
  <si>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</si>
  <si>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</si>
  <si>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</si>
  <si>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</si>
  <si>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</si>
  <si>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</si>
  <si>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</si>
  <si>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</si>
  <si>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</si>
  <si>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</si>
  <si>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</si>
  <si>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</si>
  <si>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</si>
  <si>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</si>
  <si>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</si>
  <si>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</si>
  <si>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</si>
  <si>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</si>
  <si>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</si>
  <si>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</si>
  <si>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</si>
  <si>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</si>
  <si>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</si>
  <si>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</si>
  <si>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</si>
  <si>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</si>
  <si>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</si>
  <si>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</si>
  <si>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</si>
  <si>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</si>
  <si>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</si>
  <si>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</si>
  <si>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</si>
  <si>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</si>
  <si>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</si>
  <si>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</si>
  <si>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</si>
  <si>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</si>
  <si>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</si>
  <si>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</si>
  <si>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</si>
  <si>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</si>
  <si>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</si>
  <si>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</si>
  <si>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</si>
  <si>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</si>
  <si>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</si>
  <si>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</si>
  <si>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</si>
  <si>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</si>
  <si>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</si>
  <si>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</si>
  <si>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</si>
  <si>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</si>
  <si>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</si>
  <si>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</si>
  <si>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</si>
  <si>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</si>
  <si>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</si>
  <si>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</si>
  <si>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</si>
  <si>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</si>
  <si>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</si>
  <si>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</si>
  <si>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</si>
  <si>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</si>
  <si>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</si>
  <si>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</si>
  <si>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</si>
  <si>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</si>
  <si>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</si>
  <si>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</si>
  <si>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</si>
  <si>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</si>
  <si>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</si>
  <si>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</si>
  <si>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</si>
  <si>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</si>
  <si>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</si>
  <si>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</si>
  <si>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</si>
  <si>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</si>
  <si>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</si>
  <si>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</si>
  <si>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</si>
  <si>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</si>
  <si>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</si>
  <si>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</si>
  <si>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</si>
  <si>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</si>
  <si>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</si>
  <si>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</si>
  <si>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</si>
  <si>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</si>
  <si>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</si>
  <si>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</si>
  <si>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</si>
  <si>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</si>
  <si>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</si>
  <si>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</si>
  <si>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</si>
  <si>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</si>
  <si>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</si>
  <si>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</si>
  <si>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</si>
  <si>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</si>
  <si>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</si>
  <si>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</si>
  <si>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</si>
  <si>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</si>
  <si>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</si>
  <si>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</si>
  <si>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</si>
  <si>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</si>
  <si>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</si>
  <si>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</si>
  <si>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</si>
  <si>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</si>
  <si>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</si>
  <si>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</si>
  <si>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</si>
  <si>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</si>
  <si>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</si>
  <si>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</si>
  <si>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</si>
  <si>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</si>
  <si>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</si>
  <si>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</si>
  <si>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</si>
  <si>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</si>
  <si>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</si>
  <si>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</si>
  <si>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</si>
  <si>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</si>
  <si>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</si>
  <si>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</si>
  <si>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</si>
  <si>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</si>
  <si>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</si>
  <si>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</si>
  <si>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</si>
  <si>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</si>
  <si>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</si>
  <si>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</si>
  <si>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</si>
  <si>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</si>
  <si>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</si>
  <si>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</si>
  <si>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</si>
  <si>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</si>
  <si>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</si>
  <si>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</si>
  <si>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</si>
  <si>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</si>
  <si>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</si>
  <si>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</si>
  <si>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</si>
  <si>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</si>
  <si>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</si>
  <si>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</si>
  <si>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</si>
  <si>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</si>
  <si>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</si>
  <si>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</si>
  <si>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</si>
  <si>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</si>
  <si>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</si>
  <si>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</si>
  <si>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</si>
  <si>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</si>
  <si>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</si>
  <si>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</si>
  <si>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</si>
  <si>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</si>
  <si>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</si>
  <si>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</si>
  <si>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</si>
  <si>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</si>
  <si>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</si>
  <si>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</si>
  <si>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</si>
  <si>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</si>
  <si>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</si>
  <si>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</si>
  <si>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</si>
  <si>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</si>
  <si>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</si>
  <si>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</si>
  <si>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</si>
  <si>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</si>
  <si>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</si>
  <si>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</si>
  <si>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</si>
  <si>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</si>
  <si>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</si>
  <si>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</si>
  <si>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</si>
  <si>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</si>
  <si>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</si>
  <si>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</si>
  <si>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</si>
  <si>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</si>
  <si>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</si>
  <si>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</si>
  <si>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</si>
  <si>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</si>
  <si>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</si>
  <si>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</si>
  <si>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</si>
  <si>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</si>
  <si>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</si>
  <si>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</si>
  <si>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</si>
  <si>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</si>
  <si>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</si>
  <si>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</si>
  <si>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</si>
  <si>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</si>
  <si>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</si>
  <si>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</si>
  <si>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</si>
  <si>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</si>
  <si>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</si>
  <si>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</si>
  <si>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</si>
  <si>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</si>
  <si>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</si>
  <si>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</si>
  <si>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</si>
  <si>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</si>
  <si>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</si>
  <si>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</si>
  <si>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</si>
  <si>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</si>
  <si>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</si>
  <si>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</si>
  <si>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</si>
  <si>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</si>
  <si>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</si>
  <si>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</si>
  <si>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</si>
  <si>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</si>
  <si>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</si>
  <si>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</si>
  <si>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</si>
  <si>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</si>
  <si>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</si>
  <si>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</si>
  <si>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</si>
  <si>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</si>
  <si>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</si>
  <si>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</si>
  <si>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</si>
  <si>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</si>
  <si>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</si>
  <si>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</si>
  <si>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</si>
  <si>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</si>
  <si>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</si>
  <si>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</si>
  <si>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</si>
  <si>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</si>
  <si>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</si>
  <si>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</si>
  <si>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</si>
  <si>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</si>
  <si>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</si>
  <si>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</si>
  <si>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</si>
  <si>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</si>
  <si>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</si>
  <si>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</si>
  <si>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</si>
  <si>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</si>
  <si>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</si>
  <si>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</si>
  <si>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</si>
  <si>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</si>
  <si>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</si>
  <si>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</si>
  <si>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</si>
  <si>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</si>
  <si>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</si>
  <si>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</si>
  <si>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</si>
  <si>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</si>
  <si>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</si>
  <si>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</si>
  <si>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</si>
  <si>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</si>
  <si>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</si>
  <si>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</si>
  <si>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</si>
  <si>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</si>
  <si>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</si>
  <si>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</si>
  <si>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</si>
  <si>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</si>
  <si>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</si>
  <si>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</si>
  <si>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</si>
  <si>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</si>
  <si>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</si>
  <si>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</si>
  <si>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</si>
  <si>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</si>
  <si>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</si>
  <si>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</si>
  <si>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</si>
  <si>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</si>
  <si>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</si>
  <si>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</si>
  <si>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</si>
  <si>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</si>
  <si>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</si>
  <si>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</si>
  <si>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</si>
  <si>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</si>
  <si>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</si>
  <si>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</si>
  <si>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</si>
  <si>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</si>
  <si>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</si>
  <si>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</si>
  <si>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</si>
  <si>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</si>
  <si>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</si>
  <si>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</si>
  <si>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</si>
  <si>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</si>
  <si>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</si>
  <si>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</si>
  <si>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</si>
  <si>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</si>
  <si>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</si>
  <si>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</si>
  <si>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</si>
  <si>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</si>
  <si>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</si>
  <si>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</si>
  <si>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</si>
  <si>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</si>
  <si>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</si>
  <si>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</si>
  <si>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</si>
  <si>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</si>
  <si>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</si>
  <si>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</si>
  <si>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</si>
  <si>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</si>
  <si>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</si>
  <si>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</si>
  <si>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</si>
  <si>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</si>
  <si>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</si>
  <si>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</si>
  <si>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</si>
  <si>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</si>
  <si>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</si>
  <si>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</si>
  <si>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</si>
  <si>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</si>
  <si>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</si>
  <si>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</si>
  <si>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</si>
  <si>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</si>
  <si>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</si>
  <si>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</si>
  <si>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</si>
  <si>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</si>
  <si>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</si>
  <si>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</si>
  <si>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</si>
  <si>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</si>
  <si>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</si>
  <si>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</si>
  <si>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</si>
  <si>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</si>
  <si>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</si>
  <si>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</si>
  <si>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</si>
  <si>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</si>
  <si>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</si>
  <si>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</si>
  <si>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</si>
  <si>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</si>
  <si>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</si>
  <si>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</si>
  <si>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</si>
  <si>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</si>
  <si>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</si>
  <si>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</si>
  <si>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</si>
  <si>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</si>
  <si>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</si>
  <si>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</si>
  <si>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</si>
  <si>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</si>
  <si>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</si>
  <si>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</si>
  <si>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</si>
  <si>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</si>
  <si>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</si>
  <si>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</si>
  <si>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</si>
  <si>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</si>
  <si>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</si>
  <si>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</si>
  <si>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</si>
  <si>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</si>
  <si>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</si>
  <si>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</si>
  <si>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</si>
  <si>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</si>
  <si>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</si>
  <si>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</si>
  <si>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</si>
  <si>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</si>
  <si>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</si>
  <si>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</si>
  <si>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</si>
  <si>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</si>
  <si>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</si>
  <si>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</si>
  <si>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</si>
  <si>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</si>
  <si>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</si>
  <si>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</si>
  <si>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</si>
  <si>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</si>
  <si>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</si>
  <si>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</si>
  <si>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</si>
  <si>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</si>
  <si>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</si>
  <si>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</si>
  <si>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</si>
  <si>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</si>
  <si>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</si>
  <si>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</si>
  <si>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</si>
  <si>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</si>
  <si>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</si>
  <si>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</si>
  <si>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</si>
  <si>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</si>
  <si>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</si>
  <si>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</si>
  <si>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</si>
  <si>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</si>
  <si>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</si>
  <si>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</si>
  <si>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</si>
  <si>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</si>
  <si>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</si>
  <si>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</si>
  <si>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</si>
  <si>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</si>
  <si>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</si>
  <si>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</si>
  <si>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</si>
  <si>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</si>
  <si>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</si>
  <si>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</si>
  <si>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</si>
  <si>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</si>
  <si>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</si>
  <si>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</si>
  <si>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</si>
  <si>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</si>
  <si>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</si>
  <si>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</si>
  <si>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</si>
  <si>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</si>
  <si>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</si>
  <si>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</si>
  <si>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</si>
  <si>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</si>
  <si>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</si>
  <si>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</si>
  <si>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</si>
  <si>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</si>
  <si>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</si>
  <si>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</si>
  <si>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</si>
  <si>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</si>
  <si>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</si>
  <si>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</si>
  <si>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</si>
  <si>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</si>
  <si>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</si>
  <si>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</si>
  <si>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</si>
  <si>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</si>
  <si>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</si>
  <si>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</si>
  <si>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</si>
  <si>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</si>
  <si>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</si>
  <si>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</si>
  <si>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</si>
  <si>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</si>
  <si>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</si>
  <si>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</si>
  <si>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</si>
  <si>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</si>
  <si>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</si>
  <si>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</si>
  <si>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</si>
  <si>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</si>
  <si>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</si>
  <si>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</si>
  <si>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</si>
  <si>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</si>
  <si>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</si>
  <si>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</si>
  <si>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</si>
  <si>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</si>
  <si>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</si>
  <si>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</si>
  <si>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</si>
  <si>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</si>
  <si>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</si>
  <si>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</si>
  <si>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</si>
  <si>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</si>
  <si>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</si>
  <si>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</si>
  <si>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</si>
  <si>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</si>
  <si>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</si>
  <si>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</si>
  <si>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</si>
  <si>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</si>
  <si>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</si>
  <si>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</si>
  <si>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</si>
  <si>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</si>
  <si>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</si>
  <si>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</si>
  <si>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</si>
  <si>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</si>
  <si>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</si>
  <si>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</si>
  <si>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</si>
  <si>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</si>
  <si>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</si>
  <si>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</si>
  <si>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</si>
  <si>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</si>
  <si>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</si>
  <si>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</si>
  <si>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</si>
  <si>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</si>
  <si>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</si>
  <si>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</si>
  <si>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</si>
  <si>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</si>
  <si>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</si>
  <si>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</si>
  <si>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</si>
  <si>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</si>
  <si>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</si>
  <si>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</si>
  <si>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</si>
  <si>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</si>
  <si>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</si>
  <si>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</si>
  <si>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</si>
  <si>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</si>
  <si>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</si>
  <si>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</si>
  <si>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</si>
  <si>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</si>
  <si>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</si>
  <si>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</si>
  <si>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</si>
  <si>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</si>
  <si>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</si>
  <si>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</si>
  <si>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</si>
  <si>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</si>
  <si>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</si>
  <si>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</si>
  <si>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</si>
  <si>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</si>
  <si>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</si>
  <si>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</si>
  <si>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</si>
  <si>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</si>
  <si>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</si>
  <si>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</si>
  <si>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</si>
  <si>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</si>
  <si>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</si>
  <si>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</si>
  <si>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</si>
  <si>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</si>
  <si>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</si>
  <si>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</si>
  <si>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</si>
  <si>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</si>
  <si>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</si>
  <si>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</si>
  <si>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</si>
  <si>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</si>
  <si>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</si>
  <si>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</si>
  <si>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</si>
  <si>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</si>
  <si>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</si>
  <si>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</si>
  <si>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</si>
  <si>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</si>
  <si>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</si>
  <si>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</si>
  <si>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</si>
  <si>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</si>
  <si>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</si>
  <si>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</si>
  <si>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</si>
  <si>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</si>
  <si>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</si>
  <si>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</si>
  <si>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</si>
  <si>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</si>
  <si>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</si>
  <si>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</si>
  <si>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</si>
  <si>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</si>
  <si>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</si>
  <si>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</si>
  <si>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</si>
  <si>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</si>
  <si>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</si>
  <si>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</si>
  <si>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</si>
  <si>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</si>
  <si>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</si>
  <si>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</si>
  <si>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</si>
  <si>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</si>
  <si>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</si>
  <si>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</si>
  <si>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</si>
  <si>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</si>
  <si>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</si>
  <si>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</si>
  <si>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</si>
  <si>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</si>
  <si>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</si>
  <si>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</si>
  <si>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</si>
  <si>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</si>
  <si>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</si>
  <si>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</si>
  <si>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</si>
  <si>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</si>
  <si>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</si>
  <si>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</si>
  <si>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</si>
  <si>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</si>
  <si>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</si>
  <si>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</si>
  <si>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</si>
  <si>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</si>
  <si>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</si>
  <si>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</si>
  <si>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</si>
  <si>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</si>
  <si>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</si>
  <si>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</si>
  <si>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</si>
  <si>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</si>
  <si>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</si>
  <si>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</si>
  <si>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</si>
  <si>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</si>
  <si>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</si>
  <si>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</si>
  <si>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</si>
  <si>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</si>
  <si>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</si>
  <si>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</si>
  <si>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</si>
  <si>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</si>
  <si>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</si>
  <si>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</si>
  <si>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</si>
  <si>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</si>
  <si>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</si>
  <si>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</si>
  <si>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</si>
  <si>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</si>
  <si>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</si>
  <si>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</si>
  <si>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</si>
  <si>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</si>
  <si>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</si>
  <si>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</si>
  <si>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</si>
  <si>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</si>
  <si>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</si>
  <si>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</si>
  <si>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</si>
  <si>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</si>
  <si>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</si>
  <si>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</si>
  <si>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</si>
  <si>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</si>
  <si>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</si>
  <si>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</si>
  <si>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</si>
  <si>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</si>
  <si>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</si>
  <si>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</si>
  <si>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</si>
  <si>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</si>
  <si>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</si>
  <si>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</si>
  <si>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</si>
  <si>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</si>
  <si>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</si>
  <si>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</si>
  <si>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</si>
  <si>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</si>
  <si>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</si>
  <si>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</si>
  <si>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</si>
  <si>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</si>
  <si>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</si>
  <si>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</si>
  <si>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</si>
  <si>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</si>
  <si>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</si>
  <si>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</si>
  <si>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</si>
  <si>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</si>
  <si>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</si>
  <si>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</si>
  <si>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</si>
  <si>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</si>
  <si>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</si>
  <si>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</si>
  <si>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</si>
  <si>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</si>
  <si>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</si>
  <si>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</si>
  <si>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</si>
  <si>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</si>
  <si>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</si>
  <si>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</si>
  <si>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</si>
  <si>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</si>
  <si>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</si>
  <si>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</si>
  <si>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</si>
  <si>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</si>
  <si>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</si>
  <si>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</si>
  <si>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</si>
  <si>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</si>
  <si>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</si>
  <si>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</si>
  <si>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</si>
  <si>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</si>
  <si>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</si>
  <si>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</si>
  <si>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</si>
  <si>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</si>
  <si>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</si>
  <si>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</si>
  <si>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</si>
  <si>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</si>
  <si>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</si>
  <si>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</si>
  <si>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</si>
  <si>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</si>
  <si>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</si>
  <si>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</si>
  <si>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</si>
  <si>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</si>
  <si>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</si>
  <si>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</si>
  <si>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</si>
  <si>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</si>
  <si>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</si>
  <si>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</si>
  <si>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</si>
  <si>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</si>
  <si>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</si>
  <si>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</si>
  <si>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</si>
  <si>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</si>
  <si>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</si>
  <si>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</si>
  <si>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</si>
  <si>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</si>
  <si>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</si>
  <si>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</si>
  <si>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</si>
  <si>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</si>
  <si>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</si>
  <si>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</si>
  <si>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</si>
  <si>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</si>
  <si>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</si>
  <si>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</si>
  <si>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</si>
  <si>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</si>
  <si>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</si>
  <si>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</si>
  <si>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</si>
  <si>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</si>
  <si>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</si>
  <si>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</si>
  <si>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</si>
  <si>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</si>
  <si>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</si>
  <si>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</si>
  <si>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</si>
  <si>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</si>
  <si>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</si>
  <si>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</si>
  <si>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</si>
  <si>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</si>
  <si>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</si>
  <si>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</si>
  <si>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</si>
  <si>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</si>
  <si>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</si>
  <si>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</si>
  <si>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</si>
  <si>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</si>
  <si>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</si>
  <si>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</si>
  <si>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</si>
  <si>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</si>
  <si>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</si>
  <si>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</si>
  <si>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</si>
  <si>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</si>
  <si>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</si>
  <si>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</si>
  <si>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</si>
  <si>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</si>
  <si>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</si>
  <si>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</si>
  <si>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</si>
  <si>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</si>
  <si>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</si>
  <si>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</si>
  <si>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</si>
  <si>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</si>
  <si>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</si>
  <si>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</si>
  <si>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</si>
  <si>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</si>
  <si>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</si>
  <si>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</si>
  <si>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</si>
  <si>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</si>
  <si>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</si>
  <si>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</si>
  <si>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</si>
  <si>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</si>
  <si>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</si>
  <si>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</si>
  <si>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</si>
  <si>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</si>
  <si>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</si>
  <si>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</si>
  <si>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</si>
  <si>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</si>
  <si>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</si>
  <si>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</si>
  <si>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</si>
  <si>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</si>
  <si>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</si>
  <si>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</si>
  <si>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</si>
  <si>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</si>
  <si>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</si>
  <si>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</si>
  <si>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</si>
  <si>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</si>
  <si>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</si>
  <si>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</si>
  <si>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</si>
  <si>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</si>
  <si>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</si>
  <si>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</si>
  <si>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</si>
  <si>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</si>
  <si>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</si>
  <si>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</si>
  <si>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</si>
  <si>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</si>
  <si>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</si>
  <si>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</si>
  <si>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</si>
  <si>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</si>
  <si>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</si>
  <si>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</si>
  <si>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</si>
  <si>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</si>
  <si>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</si>
  <si>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</si>
  <si>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</si>
  <si>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</si>
  <si>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</si>
  <si>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</si>
  <si>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</si>
  <si>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</si>
  <si>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</si>
  <si>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</si>
  <si>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</si>
  <si>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</si>
  <si>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</si>
  <si>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</si>
  <si>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</si>
  <si>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</si>
  <si>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</si>
  <si>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</si>
  <si>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</si>
  <si>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</si>
  <si>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</si>
  <si>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</si>
  <si>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</si>
  <si>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</si>
  <si>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</si>
  <si>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</si>
  <si>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</si>
  <si>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</si>
  <si>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</si>
  <si>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</si>
  <si>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</si>
  <si>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</si>
  <si>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</si>
  <si>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</si>
  <si>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</si>
  <si>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</si>
  <si>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</si>
  <si>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</si>
  <si>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</si>
  <si>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</si>
  <si>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</si>
  <si>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</si>
  <si>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</si>
  <si>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</si>
  <si>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</si>
  <si>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</si>
  <si>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</si>
  <si>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</si>
  <si>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</si>
  <si>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</si>
  <si>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</si>
  <si>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</si>
  <si>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</si>
  <si>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</si>
  <si>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</si>
  <si>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</si>
  <si>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</si>
  <si>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</si>
  <si>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</si>
  <si>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</si>
  <si>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</si>
  <si>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</si>
  <si>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</si>
  <si>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</si>
  <si>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</si>
  <si>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</si>
  <si>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</si>
  <si>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</si>
  <si>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</si>
  <si>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</si>
  <si>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</si>
  <si>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</si>
  <si>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</si>
  <si>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</si>
  <si>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</si>
  <si>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</si>
  <si>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</si>
  <si>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</si>
  <si>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</si>
  <si>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</si>
  <si>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</si>
  <si>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</si>
  <si>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</si>
  <si>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</si>
  <si>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</si>
  <si>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</si>
  <si>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</si>
  <si>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</si>
  <si>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</si>
  <si>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</si>
  <si>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</si>
  <si>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</si>
  <si>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</si>
  <si>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</si>
  <si>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</si>
  <si>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</si>
  <si>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</si>
  <si>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</si>
  <si>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</si>
  <si>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</si>
  <si>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</si>
  <si>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</si>
  <si>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</si>
  <si>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</si>
  <si>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</si>
  <si>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</si>
  <si>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</si>
  <si>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</si>
  <si>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</si>
  <si>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</si>
  <si>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</si>
  <si>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</si>
  <si>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</si>
  <si>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</si>
  <si>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</si>
  <si>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</si>
  <si>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</si>
  <si>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</si>
  <si>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</si>
  <si>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</si>
  <si>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</si>
  <si>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</si>
  <si>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</si>
  <si>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</si>
  <si>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</si>
  <si>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</si>
  <si>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</si>
  <si>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</si>
  <si>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</si>
  <si>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</si>
  <si>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</si>
  <si>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</si>
  <si>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</si>
  <si>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</si>
  <si>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</si>
  <si>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</si>
  <si>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</si>
  <si>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</si>
  <si>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</si>
  <si>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</si>
  <si>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</si>
  <si>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</si>
  <si>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</si>
  <si>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</si>
  <si>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</si>
  <si>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</si>
  <si>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</si>
  <si>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</si>
  <si>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</si>
  <si>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</si>
  <si>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</si>
  <si>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</si>
  <si>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</si>
  <si>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</si>
  <si>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</si>
  <si>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</si>
  <si>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</si>
  <si>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</si>
  <si>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</si>
  <si>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</si>
  <si>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</si>
  <si>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</si>
  <si>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</si>
  <si>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</si>
  <si>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</si>
  <si>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</si>
  <si>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</si>
  <si>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</si>
  <si>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</si>
  <si>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</si>
  <si>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</si>
  <si>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</si>
  <si>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</si>
  <si>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</si>
  <si>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</si>
  <si>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</si>
  <si>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</si>
  <si>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</si>
  <si>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</si>
  <si>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</si>
  <si>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</si>
  <si>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</si>
  <si>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</si>
  <si>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</si>
  <si>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</si>
  <si>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</si>
  <si>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</si>
  <si>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</si>
  <si>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</si>
  <si>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</si>
  <si>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</si>
  <si>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</si>
  <si>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</si>
  <si>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</si>
  <si>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</si>
  <si>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</si>
  <si>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</si>
  <si>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</si>
  <si>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</si>
  <si>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</si>
  <si>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</si>
  <si>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</si>
  <si>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</si>
  <si>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</si>
  <si>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</si>
  <si>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</si>
  <si>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</si>
  <si>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</si>
  <si>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</si>
  <si>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</si>
  <si>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</si>
  <si>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</si>
  <si>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</si>
  <si>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</si>
  <si>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</si>
  <si>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</si>
  <si>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</si>
  <si>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</si>
  <si>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</si>
  <si>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</si>
  <si>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</si>
  <si>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</si>
  <si>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</si>
  <si>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</si>
  <si>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</si>
  <si>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</si>
  <si>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</si>
  <si>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</si>
  <si>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</si>
  <si>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</si>
  <si>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</si>
  <si>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</si>
  <si>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</si>
  <si>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</si>
  <si>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</si>
  <si>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</si>
  <si>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</si>
  <si>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</si>
  <si>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</si>
  <si>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</si>
  <si>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</si>
  <si>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</si>
  <si>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</si>
  <si>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</si>
  <si>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</si>
  <si>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</si>
  <si>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</si>
  <si>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</si>
  <si>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</si>
  <si>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</si>
  <si>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</si>
  <si>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</si>
  <si>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</si>
  <si>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</si>
  <si>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</si>
  <si>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</si>
  <si>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</si>
  <si>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</si>
  <si>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</si>
  <si>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</si>
  <si>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</si>
  <si>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</si>
  <si>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</si>
  <si>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</si>
  <si>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</si>
  <si>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</si>
  <si>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</si>
  <si>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</si>
  <si>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</si>
  <si>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</si>
  <si>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</si>
  <si>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</si>
  <si>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</si>
  <si>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</si>
  <si>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</si>
  <si>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</si>
  <si>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</si>
  <si>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</si>
  <si>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</si>
  <si>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</si>
  <si>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</si>
  <si>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</si>
  <si>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</si>
  <si>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</si>
  <si>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</si>
  <si>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</si>
  <si>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</si>
  <si>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</si>
  <si>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</si>
  <si>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</si>
  <si>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</si>
  <si>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</si>
  <si>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</si>
  <si>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</si>
  <si>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</si>
  <si>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</si>
  <si>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</si>
  <si>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</si>
  <si>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</si>
  <si>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</si>
  <si>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</si>
  <si>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</si>
  <si>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</si>
  <si>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</si>
  <si>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</si>
  <si>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</si>
  <si>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</si>
  <si>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</si>
  <si>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</si>
  <si>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</si>
  <si>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</si>
  <si>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</si>
  <si>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</si>
  <si>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</si>
  <si>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</si>
  <si>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</si>
  <si>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</si>
  <si>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</si>
  <si>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</si>
  <si>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</si>
  <si>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</si>
  <si>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</si>
  <si>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</si>
  <si>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</si>
  <si>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</si>
  <si>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</si>
  <si>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</si>
  <si>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</si>
  <si>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</si>
  <si>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</si>
  <si>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</si>
  <si>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</si>
  <si>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</si>
  <si>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</si>
  <si>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</si>
  <si>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</si>
  <si>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</si>
  <si>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</si>
  <si>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</si>
  <si>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</si>
  <si>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</si>
  <si>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</si>
  <si>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</si>
  <si>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</si>
  <si>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</si>
  <si>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</si>
  <si>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</si>
  <si>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</si>
  <si>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</si>
  <si>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</si>
  <si>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</si>
  <si>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</si>
  <si>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</si>
  <si>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</si>
  <si>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</si>
  <si>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</si>
  <si>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</si>
  <si>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</si>
  <si>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</si>
  <si>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</si>
  <si>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</si>
  <si>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</si>
  <si>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</si>
  <si>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</si>
  <si>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</si>
  <si>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</si>
  <si>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</si>
  <si>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</si>
  <si>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</si>
  <si>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</si>
  <si>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</si>
  <si>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</si>
  <si>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</si>
  <si>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</si>
  <si>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</si>
  <si>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</si>
  <si>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</si>
  <si>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</si>
  <si>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</si>
  <si>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</si>
  <si>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</si>
  <si>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</si>
  <si>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</si>
  <si>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</si>
  <si>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</si>
  <si>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</si>
  <si>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</si>
  <si>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</si>
  <si>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</si>
  <si>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</si>
  <si>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</si>
  <si>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</si>
  <si>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</si>
  <si>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</si>
  <si>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</si>
  <si>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</si>
  <si>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</si>
  <si>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</si>
  <si>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</si>
  <si>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</si>
  <si>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</si>
  <si>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</si>
  <si>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</si>
  <si>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</si>
  <si>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</si>
  <si>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</si>
  <si>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</si>
  <si>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</si>
  <si>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</si>
  <si>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</si>
  <si>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</si>
  <si>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</si>
  <si>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</si>
  <si>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</si>
  <si>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</si>
  <si>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</si>
  <si>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</si>
  <si>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</si>
  <si>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</si>
  <si>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</si>
  <si>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</si>
  <si>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</si>
  <si>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</si>
  <si>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</si>
  <si>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</si>
  <si>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</si>
  <si>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</si>
  <si>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</si>
  <si>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</si>
  <si>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</si>
  <si>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</si>
  <si>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</si>
  <si>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</si>
  <si>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</si>
  <si>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</si>
  <si>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</si>
  <si>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</si>
  <si>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</si>
  <si>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</si>
  <si>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</si>
  <si>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</si>
  <si>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</si>
  <si>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</si>
  <si>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</si>
  <si>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</si>
  <si>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</si>
  <si>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</si>
  <si>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</si>
  <si>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</si>
  <si>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</si>
  <si>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</si>
  <si>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</si>
  <si>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</si>
  <si>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</si>
  <si>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</si>
  <si>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</si>
  <si>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</si>
  <si>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</si>
  <si>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</si>
  <si>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</si>
  <si>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</si>
  <si>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</si>
  <si>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</si>
  <si>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</si>
  <si>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</si>
  <si>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</si>
  <si>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</si>
  <si>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</si>
  <si>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</si>
  <si>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</si>
  <si>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</si>
  <si>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</si>
  <si>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</si>
  <si>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</si>
  <si>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</si>
  <si>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</si>
  <si>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</si>
  <si>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</si>
  <si>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</si>
  <si>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</si>
  <si>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</si>
  <si>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</si>
  <si>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</si>
  <si>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</si>
  <si>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</si>
  <si>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</si>
  <si>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</si>
  <si>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</si>
  <si>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</si>
  <si>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</si>
  <si>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</si>
  <si>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</si>
  <si>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</si>
  <si>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</si>
  <si>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</si>
  <si>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</si>
  <si>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</si>
  <si>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</si>
  <si>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</si>
  <si>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</si>
  <si>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</si>
  <si>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</si>
  <si>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</si>
  <si>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</si>
  <si>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</si>
  <si>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</si>
  <si>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</si>
  <si>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</si>
  <si>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</si>
  <si>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</si>
  <si>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</si>
  <si>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</si>
  <si>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</si>
  <si>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</si>
  <si>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</si>
  <si>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</si>
  <si>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</si>
  <si>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</si>
  <si>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</si>
  <si>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</si>
  <si>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</si>
  <si>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</si>
  <si>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</si>
  <si>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</si>
  <si>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</si>
  <si>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</si>
  <si>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</si>
  <si>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</si>
  <si>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</si>
  <si>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</si>
  <si>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</si>
  <si>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</si>
  <si>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</si>
  <si>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</si>
  <si>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</si>
  <si>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</si>
  <si>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</si>
  <si>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</si>
  <si>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</si>
  <si>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</si>
  <si>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</si>
  <si>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</si>
  <si>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</si>
  <si>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</si>
  <si>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</si>
  <si>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</si>
  <si>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</si>
  <si>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</si>
  <si>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</si>
  <si>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</si>
  <si>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</si>
  <si>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</si>
  <si>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</si>
  <si>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</si>
  <si>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</si>
  <si>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</si>
  <si>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</si>
  <si>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</si>
  <si>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</si>
  <si>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</si>
  <si>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</si>
  <si>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</si>
  <si>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</si>
  <si>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</si>
  <si>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</si>
  <si>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</si>
  <si>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</si>
  <si>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</si>
  <si>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</si>
  <si>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</si>
  <si>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</si>
  <si>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</si>
  <si>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</si>
  <si>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</si>
  <si>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</si>
  <si>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</si>
  <si>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</si>
  <si>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</si>
  <si>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</si>
  <si>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</si>
  <si>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</si>
  <si>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</si>
  <si>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</si>
  <si>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</si>
  <si>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</si>
  <si>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</si>
  <si>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</si>
  <si>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</si>
  <si>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</si>
  <si>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</si>
  <si>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</si>
  <si>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</si>
  <si>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</si>
  <si>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</si>
  <si>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</si>
  <si>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</si>
  <si>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</si>
  <si>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</si>
  <si>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</si>
  <si>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</si>
  <si>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</si>
  <si>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</si>
  <si>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</si>
  <si>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</si>
  <si>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</si>
  <si>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</si>
  <si>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</si>
  <si>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</si>
  <si>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</si>
  <si>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</si>
  <si>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</si>
  <si>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</si>
  <si>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</si>
  <si>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</si>
  <si>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</si>
  <si>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</si>
  <si>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</si>
  <si>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</si>
  <si>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</si>
  <si>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</si>
  <si>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</si>
  <si>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</si>
  <si>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</si>
  <si>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</si>
  <si>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</si>
  <si>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</si>
  <si>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</si>
  <si>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</si>
  <si>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</si>
  <si>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</si>
  <si>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</si>
  <si>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</si>
  <si>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</si>
  <si>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</si>
  <si>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</si>
  <si>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</si>
  <si>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</si>
  <si>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</si>
  <si>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</si>
  <si>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</si>
  <si>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</si>
  <si>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</si>
  <si>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</si>
  <si>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</si>
  <si>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</si>
  <si>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</si>
  <si>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</si>
  <si>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</si>
  <si>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</si>
  <si>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</si>
  <si>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</si>
  <si>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</si>
  <si>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</si>
  <si>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</si>
  <si>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</si>
  <si>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</si>
  <si>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</si>
  <si>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</si>
  <si>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</si>
  <si>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</si>
  <si>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</si>
  <si>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</si>
  <si>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</si>
  <si>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</si>
  <si>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</si>
  <si>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</si>
  <si>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</si>
  <si>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</si>
  <si>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</si>
  <si>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</si>
  <si>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</si>
  <si>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</si>
  <si>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</si>
  <si>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</si>
  <si>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</si>
  <si>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</si>
  <si>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</si>
  <si>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</si>
  <si>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</si>
  <si>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</si>
  <si>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</si>
  <si>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</si>
  <si>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</si>
  <si>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</si>
  <si>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</si>
  <si>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</si>
  <si>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</si>
  <si>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</si>
  <si>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</si>
  <si>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</si>
  <si>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</si>
  <si>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</si>
  <si>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</si>
  <si>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</si>
  <si>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</si>
  <si>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</si>
  <si>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</si>
  <si>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</si>
  <si>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</si>
  <si>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</si>
  <si>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</si>
  <si>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</si>
  <si>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</si>
  <si>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</si>
  <si>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</si>
  <si>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</si>
  <si>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</si>
  <si>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</si>
  <si>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</si>
  <si>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</si>
  <si>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</si>
  <si>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</si>
  <si>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</si>
  <si>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</si>
  <si>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</si>
  <si>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</si>
  <si>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</si>
  <si>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</si>
  <si>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</si>
  <si>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</si>
  <si>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</si>
  <si>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</si>
  <si>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</si>
  <si>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</si>
  <si>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</si>
  <si>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</si>
  <si>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</si>
  <si>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</si>
  <si>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</si>
  <si>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</si>
  <si>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</si>
  <si>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</si>
  <si>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</si>
  <si>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</si>
  <si>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</si>
  <si>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</si>
  <si>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</si>
  <si>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</si>
  <si>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</si>
  <si>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</si>
  <si>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</si>
  <si>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</si>
  <si>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</si>
  <si>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</si>
  <si>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</si>
  <si>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</si>
  <si>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</si>
  <si>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</si>
  <si>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</si>
  <si>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</si>
  <si>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</si>
  <si>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</si>
  <si>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</si>
  <si>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</si>
  <si>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</si>
  <si>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</si>
  <si>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</si>
  <si>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</si>
  <si>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</si>
  <si>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</si>
  <si>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</si>
  <si>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</si>
  <si>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</si>
  <si>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</si>
  <si>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</si>
  <si>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</si>
  <si>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</si>
  <si>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</si>
  <si>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</si>
  <si>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</si>
  <si>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</si>
  <si>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</si>
  <si>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</si>
  <si>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</si>
  <si>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</si>
  <si>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</si>
  <si>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</si>
  <si>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</si>
  <si>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</si>
  <si>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</si>
  <si>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</si>
  <si>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</si>
  <si>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</si>
  <si>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</si>
  <si>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</si>
  <si>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</si>
  <si>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</si>
  <si>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</si>
  <si>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</si>
  <si>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</si>
  <si>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</si>
  <si>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</si>
  <si>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</si>
  <si>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</si>
  <si>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</si>
  <si>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</si>
  <si>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</si>
  <si>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</si>
  <si>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</si>
  <si>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</si>
  <si>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</si>
  <si>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</si>
  <si>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</si>
  <si>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</si>
  <si>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</si>
  <si>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</si>
  <si>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</si>
  <si>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</si>
  <si>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</si>
  <si>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</si>
  <si>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</si>
  <si>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</si>
  <si>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</si>
  <si>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</si>
  <si>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</si>
  <si>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</si>
  <si>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</si>
  <si>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</si>
  <si>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</si>
  <si>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</si>
  <si>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</si>
  <si>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</si>
  <si>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</si>
  <si>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</si>
  <si>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</si>
  <si>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</si>
  <si>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</si>
  <si>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</si>
  <si>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</si>
  <si>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</si>
  <si>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</si>
  <si>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</si>
  <si>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</si>
  <si>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</si>
  <si>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</si>
  <si>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</si>
  <si>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</si>
  <si>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</si>
  <si>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</si>
  <si>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</si>
  <si>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</si>
  <si>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</si>
  <si>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</si>
  <si>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</si>
  <si>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</si>
  <si>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</si>
  <si>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</si>
  <si>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</si>
  <si>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</si>
  <si>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</si>
  <si>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</si>
  <si>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</si>
  <si>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</si>
  <si>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</si>
  <si>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</si>
  <si>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</si>
  <si>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</si>
  <si>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</si>
  <si>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</si>
  <si>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</si>
  <si>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</si>
  <si>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</si>
  <si>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</si>
  <si>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</si>
  <si>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</si>
  <si>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</si>
  <si>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</si>
  <si>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</si>
  <si>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</si>
  <si>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</si>
  <si>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</si>
  <si>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</si>
  <si>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</si>
  <si>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</si>
  <si>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</si>
  <si>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</si>
  <si>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</si>
  <si>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</si>
  <si>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</si>
  <si>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</si>
  <si>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</si>
  <si>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</si>
  <si>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</si>
  <si>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</si>
  <si>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</si>
  <si>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</si>
  <si>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</si>
  <si>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</si>
  <si>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</si>
  <si>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</si>
  <si>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</si>
  <si>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</si>
  <si>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</si>
  <si>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</si>
  <si>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</si>
  <si>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</si>
  <si>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</si>
  <si>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</si>
  <si>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</si>
  <si>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</si>
  <si>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</si>
  <si>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</si>
  <si>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</si>
  <si>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</si>
  <si>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</si>
  <si>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</si>
  <si>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</si>
  <si>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</si>
  <si>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</si>
  <si>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</si>
  <si>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</si>
  <si>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</si>
  <si>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</si>
  <si>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</si>
  <si>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</si>
  <si>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</si>
  <si>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</si>
  <si>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</si>
  <si>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</si>
  <si>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</si>
  <si>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</si>
  <si>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</si>
  <si>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</si>
  <si>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</si>
  <si>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</si>
  <si>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</si>
  <si>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</si>
  <si>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</si>
  <si>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</si>
  <si>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</si>
  <si>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</si>
  <si>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</si>
  <si>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</si>
  <si>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</si>
  <si>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</si>
  <si>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</si>
  <si>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</si>
  <si>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</si>
  <si>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</si>
  <si>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</si>
  <si>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</si>
  <si>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</si>
  <si>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</si>
  <si>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</si>
  <si>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</si>
  <si>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</si>
  <si>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</si>
  <si>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</si>
  <si>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</si>
  <si>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</si>
  <si>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</si>
  <si>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</si>
  <si>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</si>
  <si>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</si>
  <si>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</si>
  <si>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</si>
  <si>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</si>
  <si>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</si>
  <si>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</si>
  <si>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</si>
  <si>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</si>
  <si>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</si>
  <si>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</si>
  <si>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</si>
  <si>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</si>
  <si>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</si>
  <si>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</si>
  <si>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</si>
  <si>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</si>
  <si>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</si>
  <si>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</si>
  <si>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</si>
  <si>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</si>
  <si>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</si>
  <si>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</si>
  <si>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</si>
  <si>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</si>
  <si>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</si>
  <si>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</si>
  <si>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</si>
  <si>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</si>
  <si>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</si>
  <si>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</si>
  <si>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</si>
  <si>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</si>
  <si>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</si>
  <si>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</si>
  <si>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</si>
  <si>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</si>
  <si>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</si>
  <si>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</si>
  <si>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</si>
  <si>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</si>
  <si>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</si>
  <si>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</si>
  <si>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</si>
  <si>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</si>
  <si>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</si>
  <si>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</si>
  <si>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</si>
  <si>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</si>
  <si>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</si>
  <si>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</si>
  <si>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</si>
  <si>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</si>
  <si>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</si>
  <si>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</si>
  <si>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</si>
  <si>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</si>
  <si>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</si>
  <si>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</si>
  <si>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</si>
  <si>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</si>
  <si>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</si>
  <si>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</si>
  <si>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</si>
  <si>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</si>
  <si>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</si>
  <si>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</si>
  <si>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</si>
  <si>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</si>
  <si>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</si>
  <si>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</si>
  <si>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</si>
  <si>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</si>
  <si>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</si>
  <si>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</si>
  <si>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</si>
  <si>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</si>
  <si>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</si>
  <si>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</si>
  <si>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</si>
  <si>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</si>
  <si>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</si>
  <si>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</si>
  <si>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</si>
  <si>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</si>
  <si>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</si>
  <si>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</si>
  <si>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</si>
  <si>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</si>
  <si>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</si>
  <si>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</si>
  <si>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</si>
  <si>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</si>
  <si>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</si>
  <si>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</si>
  <si>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</si>
  <si>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</si>
  <si>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</si>
  <si>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</si>
  <si>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</si>
  <si>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</si>
  <si>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</si>
  <si>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</si>
  <si>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</si>
  <si>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</si>
  <si>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</si>
  <si>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</si>
  <si>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</si>
  <si>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</si>
  <si>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</si>
  <si>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</si>
  <si>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</si>
  <si>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</si>
  <si>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</si>
  <si>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</si>
  <si>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</si>
  <si>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</si>
  <si>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</si>
  <si>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</si>
  <si>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</si>
  <si>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</si>
  <si>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</si>
  <si>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</si>
  <si>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</si>
  <si>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</si>
  <si>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</si>
  <si>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</si>
  <si>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</si>
  <si>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</si>
  <si>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</si>
  <si>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</si>
  <si>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</si>
  <si>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</si>
  <si>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</si>
  <si>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</si>
  <si>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</si>
  <si>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</si>
  <si>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</si>
  <si>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</si>
  <si>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</si>
  <si>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</si>
  <si>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</si>
  <si>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</si>
  <si>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</si>
  <si>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</si>
  <si>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</si>
  <si>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</si>
  <si>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</si>
  <si>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</si>
  <si>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</si>
  <si>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</si>
  <si>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</si>
  <si>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</si>
  <si>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</si>
  <si>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</si>
  <si>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</si>
  <si>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</si>
  <si>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</si>
  <si>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</si>
  <si>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</si>
  <si>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</si>
  <si>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</si>
  <si>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</si>
  <si>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</si>
  <si>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</si>
  <si>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</si>
  <si>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</si>
  <si>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</si>
  <si>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</si>
  <si>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</si>
  <si>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</si>
  <si>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</si>
  <si>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</si>
  <si>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</si>
  <si>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</si>
  <si>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</si>
  <si>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</si>
  <si>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</si>
  <si>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</si>
  <si>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</si>
  <si>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</si>
  <si>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</si>
  <si>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</si>
  <si>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</si>
  <si>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</si>
  <si>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</si>
  <si>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</si>
  <si>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</si>
  <si>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</si>
  <si>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</si>
  <si>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</si>
  <si>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</si>
  <si>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</si>
  <si>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</si>
  <si>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</si>
  <si>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</si>
  <si>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</si>
  <si>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</si>
  <si>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</si>
  <si>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</si>
  <si>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</si>
  <si>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</si>
  <si>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</si>
  <si>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</si>
  <si>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</si>
  <si>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</si>
  <si>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</si>
  <si>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</si>
  <si>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</si>
  <si>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</si>
  <si>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</si>
  <si>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</si>
  <si>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</si>
  <si>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</si>
  <si>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</si>
  <si>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</si>
  <si>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</si>
  <si>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</si>
  <si>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</si>
  <si>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</si>
  <si>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</si>
  <si>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</si>
  <si>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</si>
  <si>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</si>
  <si>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</si>
  <si>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</si>
  <si>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</si>
  <si>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</si>
  <si>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</si>
  <si>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</si>
  <si>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</si>
  <si>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</si>
  <si>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</si>
  <si>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</si>
  <si>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</si>
  <si>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</si>
  <si>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</si>
  <si>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</si>
  <si>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</si>
  <si>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</si>
  <si>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</si>
  <si>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</si>
  <si>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</si>
  <si>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</si>
  <si>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</si>
  <si>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</si>
  <si>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</si>
  <si>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</si>
  <si>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</si>
  <si>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</si>
  <si>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</si>
  <si>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</si>
  <si>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</si>
  <si>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</si>
  <si>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</si>
  <si>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</si>
  <si>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</si>
  <si>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</si>
  <si>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</si>
  <si>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</si>
  <si>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</si>
  <si>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</si>
  <si>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</si>
  <si>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</si>
  <si>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</si>
  <si>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</si>
  <si>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</si>
  <si>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</si>
  <si>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</si>
  <si>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</si>
  <si>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</si>
  <si>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</si>
  <si>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</si>
  <si>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</si>
  <si>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</si>
  <si>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</si>
  <si>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</si>
  <si>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</si>
  <si>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</si>
  <si>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</si>
  <si>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</si>
  <si>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</si>
  <si>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</si>
  <si>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</si>
  <si>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</si>
  <si>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</si>
  <si>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</si>
  <si>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</si>
  <si>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</si>
  <si>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</si>
  <si>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</si>
  <si>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</si>
  <si>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</si>
  <si>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</si>
  <si>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</si>
  <si>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</si>
  <si>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</si>
  <si>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</si>
  <si>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</si>
  <si>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</si>
  <si>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</si>
  <si>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</si>
  <si>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</si>
  <si>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</si>
  <si>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</si>
  <si>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</si>
  <si>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</si>
  <si>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</si>
  <si>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</si>
  <si>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</si>
  <si>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</si>
  <si>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</si>
  <si>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</si>
  <si>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</si>
  <si>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</si>
  <si>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</si>
  <si>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</si>
  <si>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</si>
  <si>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</si>
  <si>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</si>
  <si>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</si>
  <si>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</si>
  <si>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</si>
  <si>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</si>
  <si>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</si>
  <si>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</si>
  <si>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</si>
  <si>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</si>
  <si>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</si>
  <si>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</si>
  <si>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</si>
  <si>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</si>
  <si>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</si>
  <si>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</si>
  <si>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</si>
  <si>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</si>
  <si>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</si>
  <si>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</si>
  <si>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</si>
  <si>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</si>
  <si>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</si>
  <si>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</si>
  <si>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</si>
  <si>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</si>
  <si>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</si>
  <si>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</si>
  <si>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</si>
  <si>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</si>
  <si>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</si>
  <si>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</si>
  <si>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</si>
  <si>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</si>
  <si>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</si>
  <si>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</si>
  <si>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</si>
  <si>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</si>
  <si>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</si>
  <si>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</si>
  <si>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</si>
  <si>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</si>
  <si>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</si>
  <si>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</si>
  <si>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</si>
  <si>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</si>
  <si>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</si>
  <si>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</si>
  <si>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</si>
  <si>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</si>
  <si>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</si>
  <si>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</si>
  <si>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</si>
  <si>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</si>
  <si>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</si>
  <si>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</si>
  <si>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</si>
  <si>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</si>
  <si>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</si>
  <si>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</si>
  <si>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</si>
  <si>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</si>
  <si>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</si>
  <si>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</si>
  <si>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</si>
  <si>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</si>
  <si>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</si>
  <si>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</si>
  <si>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</si>
  <si>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</si>
  <si>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</si>
  <si>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</si>
  <si>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</si>
  <si>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</si>
  <si>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</si>
  <si>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</si>
  <si>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</si>
  <si>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</si>
  <si>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</si>
  <si>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</si>
  <si>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</si>
  <si>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</si>
  <si>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</si>
  <si>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</si>
  <si>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</si>
  <si>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</si>
  <si>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</si>
  <si>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</si>
  <si>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</si>
  <si>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</si>
  <si>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</si>
  <si>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</si>
  <si>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</si>
  <si>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</si>
  <si>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</si>
  <si>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</si>
  <si>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</si>
  <si>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</si>
  <si>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</si>
  <si>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</si>
  <si>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</si>
  <si>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</si>
  <si>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</si>
  <si>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</si>
  <si>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</si>
  <si>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</si>
  <si>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</si>
  <si>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</si>
  <si>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</si>
  <si>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</si>
  <si>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</si>
  <si>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</si>
  <si>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</si>
  <si>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</si>
  <si>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</si>
  <si>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</si>
  <si>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</si>
  <si>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</si>
  <si>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</si>
  <si>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</si>
  <si>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</si>
  <si>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</si>
  <si>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</si>
  <si>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</si>
  <si>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</si>
  <si>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</si>
  <si>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</si>
  <si>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</si>
  <si>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</si>
  <si>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</si>
  <si>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</si>
  <si>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</si>
  <si>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</si>
  <si>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</si>
  <si>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</si>
  <si>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</si>
  <si>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</si>
  <si>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</si>
  <si>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</si>
  <si>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</si>
  <si>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</si>
  <si>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</si>
  <si>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</si>
  <si>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</si>
  <si>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</si>
  <si>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</si>
  <si>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</si>
  <si>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</si>
  <si>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</si>
  <si>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</si>
  <si>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</si>
  <si>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</si>
  <si>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</si>
  <si>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</si>
  <si>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</si>
  <si>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</si>
  <si>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</si>
  <si>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</si>
  <si>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</si>
  <si>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</si>
  <si>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</si>
  <si>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</si>
  <si>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</si>
  <si>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</si>
  <si>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</si>
  <si>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</si>
  <si>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</si>
  <si>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</si>
  <si>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</si>
  <si>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</si>
  <si>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</si>
  <si>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</si>
  <si>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</si>
  <si>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</si>
  <si>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</si>
  <si>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</si>
  <si>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</si>
  <si>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</si>
  <si>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</si>
  <si>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</si>
  <si>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</si>
  <si>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</si>
  <si>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</si>
  <si>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</si>
  <si>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</si>
  <si>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</si>
  <si>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</si>
  <si>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</si>
  <si>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</si>
  <si>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</si>
  <si>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</si>
  <si>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</si>
  <si>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</si>
  <si>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</si>
  <si>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</si>
  <si>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</si>
  <si>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</si>
  <si>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</si>
  <si>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</si>
  <si>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</si>
  <si>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</si>
  <si>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</si>
  <si>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</si>
  <si>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</si>
  <si>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</si>
  <si>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</si>
  <si>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</si>
  <si>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</si>
  <si>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</si>
  <si>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</si>
  <si>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</si>
  <si>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</si>
  <si>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</si>
  <si>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</si>
  <si>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</si>
  <si>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</si>
  <si>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</si>
  <si>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</si>
  <si>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</si>
  <si>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</si>
  <si>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</si>
  <si>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</si>
  <si>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</si>
  <si>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</si>
  <si>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</si>
  <si>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</si>
  <si>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</si>
  <si>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</si>
  <si>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</si>
  <si>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</si>
  <si>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</si>
  <si>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</si>
  <si>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</si>
  <si>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</si>
  <si>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</si>
  <si>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</si>
  <si>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</si>
  <si>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</si>
  <si>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</si>
  <si>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</si>
  <si>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</si>
  <si>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</si>
  <si>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</si>
  <si>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</si>
  <si>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</si>
  <si>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</si>
  <si>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</si>
  <si>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</si>
  <si>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</si>
  <si>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</si>
  <si>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</si>
  <si>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</si>
  <si>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</si>
  <si>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</si>
  <si>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</si>
  <si>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</si>
  <si>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</si>
  <si>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</si>
  <si>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</si>
  <si>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</si>
  <si>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</si>
  <si>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</si>
  <si>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</si>
  <si>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</si>
  <si>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</si>
  <si>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</si>
  <si>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</si>
  <si>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</si>
  <si>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</si>
  <si>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</si>
  <si>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</si>
  <si>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</si>
  <si>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</si>
  <si>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</si>
  <si>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</si>
  <si>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</si>
  <si>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</si>
  <si>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</si>
  <si>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</si>
  <si>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</si>
  <si>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</si>
  <si>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</si>
  <si>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</si>
  <si>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</si>
  <si>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</si>
  <si>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</si>
  <si>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</si>
  <si>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</si>
  <si>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</si>
  <si>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</si>
  <si>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</si>
  <si>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</si>
  <si>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</si>
  <si>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</si>
  <si>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</si>
  <si>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</si>
  <si>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</si>
  <si>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</si>
  <si>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</si>
  <si>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</si>
  <si>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</si>
  <si>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</si>
  <si>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</si>
  <si>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</si>
  <si>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</si>
  <si>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</si>
  <si>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</si>
  <si>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</si>
  <si>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</si>
  <si>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</si>
  <si>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</si>
  <si>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</si>
  <si>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</si>
  <si>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</si>
  <si>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</si>
  <si>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</si>
  <si>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</si>
  <si>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</si>
  <si>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</si>
  <si>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</si>
  <si>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</si>
  <si>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</si>
  <si>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</si>
  <si>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</si>
  <si>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</si>
  <si>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</si>
  <si>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</si>
  <si>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</si>
  <si>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</si>
  <si>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</si>
  <si>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</si>
  <si>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</si>
  <si>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</si>
  <si>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</si>
  <si>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</si>
  <si>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</si>
  <si>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</si>
  <si>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</si>
  <si>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</si>
  <si>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</si>
  <si>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</si>
  <si>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</si>
  <si>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</si>
  <si>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</si>
  <si>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</si>
  <si>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</si>
  <si>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</si>
  <si>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</si>
  <si>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</si>
  <si>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</si>
  <si>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</si>
  <si>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</si>
  <si>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</si>
  <si>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</si>
  <si>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</si>
  <si>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</si>
  <si>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</si>
  <si>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</si>
  <si>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</si>
  <si>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</si>
  <si>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</si>
  <si>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</si>
  <si>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</si>
  <si>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</si>
  <si>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</si>
  <si>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</si>
  <si>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</si>
  <si>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</si>
  <si>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</si>
  <si>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</si>
  <si>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</si>
  <si>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</si>
  <si>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</si>
  <si>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</si>
  <si>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</si>
  <si>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</si>
  <si>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</si>
  <si>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</si>
  <si>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</si>
  <si>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</si>
  <si>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</si>
  <si>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</si>
  <si>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</si>
  <si>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</si>
  <si>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</si>
  <si>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</si>
  <si>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</si>
  <si>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</si>
  <si>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</si>
  <si>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</si>
  <si>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</si>
  <si>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</si>
  <si>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</si>
  <si>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</si>
  <si>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</si>
  <si>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</si>
  <si>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</si>
  <si>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</si>
  <si>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</si>
  <si>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</si>
  <si>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</si>
  <si>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</si>
  <si>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</si>
  <si>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</si>
  <si>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</si>
  <si>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</si>
  <si>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</si>
  <si>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</si>
  <si>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</si>
  <si>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</si>
  <si>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</si>
  <si>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</si>
  <si>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</si>
  <si>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</si>
  <si>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</si>
  <si>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</si>
  <si>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</si>
  <si>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</si>
  <si>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</si>
  <si>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</si>
  <si>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</si>
  <si>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</si>
  <si>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</si>
  <si>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</si>
  <si>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</si>
  <si>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</si>
  <si>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</si>
  <si>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</si>
  <si>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</si>
  <si>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</si>
  <si>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</si>
  <si>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</si>
  <si>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</si>
  <si>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</si>
  <si>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</si>
  <si>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</si>
  <si>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</si>
  <si>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</si>
  <si>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</si>
  <si>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</si>
  <si>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</si>
  <si>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</si>
  <si>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</si>
  <si>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</si>
  <si>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</si>
  <si>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</si>
  <si>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</si>
  <si>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</si>
  <si>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</si>
  <si>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</si>
  <si>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</si>
  <si>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</si>
  <si>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</si>
  <si>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</si>
  <si>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</si>
  <si>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</si>
  <si>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</si>
  <si>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</si>
  <si>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</si>
  <si>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</si>
  <si>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</si>
  <si>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</si>
  <si>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</si>
  <si>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</si>
  <si>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</si>
  <si>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</si>
  <si>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</si>
  <si>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</si>
  <si>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</si>
  <si>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</si>
  <si>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</si>
  <si>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</si>
  <si>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</si>
  <si>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</si>
  <si>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</si>
  <si>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</si>
  <si>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</si>
  <si>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</si>
  <si>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</si>
  <si>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</si>
  <si>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</si>
  <si>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</si>
  <si>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</si>
  <si>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</si>
  <si>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</si>
  <si>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</si>
  <si>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</si>
  <si>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</si>
  <si>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</si>
  <si>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</si>
  <si>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</si>
  <si>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</si>
  <si>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</si>
  <si>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</si>
  <si>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</si>
  <si>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</si>
  <si>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</si>
  <si>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</si>
  <si>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</si>
  <si>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</si>
  <si>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</si>
  <si>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</si>
  <si>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</si>
  <si>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</si>
  <si>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</si>
  <si>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</si>
  <si>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</si>
  <si>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</si>
  <si>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</si>
  <si>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</si>
  <si>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</si>
  <si>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</si>
  <si>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</si>
  <si>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</si>
  <si>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</si>
  <si>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</si>
  <si>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</si>
  <si>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</si>
  <si>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</si>
  <si>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</si>
  <si>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</si>
  <si>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</si>
  <si>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</si>
  <si>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</si>
  <si>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</si>
  <si>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</si>
  <si>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</si>
  <si>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</si>
  <si>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</si>
  <si>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</si>
  <si>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</si>
  <si>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</si>
  <si>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</si>
  <si>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</si>
  <si>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</si>
  <si>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</si>
  <si>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</si>
  <si>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</si>
  <si>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</si>
  <si>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</si>
  <si>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</si>
  <si>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</si>
  <si>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</si>
  <si>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</si>
  <si>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</si>
  <si>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</si>
  <si>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</si>
  <si>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</si>
  <si>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</si>
  <si>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</si>
  <si>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</si>
  <si>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</si>
  <si>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</si>
  <si>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</si>
  <si>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</si>
  <si>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</si>
  <si>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</si>
  <si>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</si>
  <si>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</si>
  <si>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</si>
  <si>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</si>
  <si>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</si>
  <si>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</si>
  <si>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</si>
  <si>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</si>
  <si>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</si>
  <si>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</si>
  <si>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</si>
  <si>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</si>
  <si>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</si>
  <si>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</si>
  <si>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</si>
  <si>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</si>
  <si>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</si>
  <si>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</si>
  <si>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</si>
  <si>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</si>
  <si>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</si>
  <si>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</si>
  <si>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</si>
  <si>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</si>
  <si>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</si>
  <si>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</si>
  <si>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</si>
  <si>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</si>
  <si>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</si>
  <si>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</si>
  <si>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</si>
  <si>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</si>
  <si>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</si>
  <si>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</si>
  <si>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</si>
  <si>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</si>
  <si>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</si>
  <si>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</si>
  <si>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</si>
  <si>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</si>
  <si>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</si>
  <si>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</si>
  <si>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</si>
  <si>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</si>
  <si>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</si>
  <si>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</si>
  <si>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</si>
  <si>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</si>
  <si>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</si>
  <si>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</si>
  <si>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</si>
  <si>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</si>
  <si>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</si>
  <si>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</si>
  <si>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</si>
  <si>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</si>
  <si>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</si>
  <si>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</si>
  <si>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</si>
  <si>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</si>
  <si>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</si>
  <si>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</si>
  <si>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</si>
  <si>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</si>
  <si>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</si>
  <si>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</si>
  <si>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</si>
  <si>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</si>
  <si>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</si>
  <si>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</si>
  <si>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</si>
  <si>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</si>
  <si>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</si>
  <si>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</si>
  <si>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</si>
  <si>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</si>
  <si>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</si>
  <si>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</si>
  <si>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</si>
  <si>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</si>
  <si>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</si>
  <si>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</si>
  <si>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</si>
  <si>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</si>
  <si>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</si>
  <si>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</si>
  <si>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</si>
  <si>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</si>
  <si>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</si>
  <si>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</si>
  <si>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</si>
  <si>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</si>
  <si>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</si>
  <si>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</si>
  <si>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</si>
  <si>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</si>
  <si>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</si>
  <si>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</si>
  <si>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</si>
  <si>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</si>
  <si>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</si>
  <si>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</si>
  <si>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</si>
  <si>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</si>
  <si>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</si>
  <si>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</si>
  <si>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</si>
  <si>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</si>
  <si>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</si>
  <si>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</si>
  <si>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</si>
  <si>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</si>
  <si>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</si>
  <si>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</si>
  <si>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</si>
  <si>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</si>
  <si>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</si>
  <si>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</si>
  <si>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</si>
  <si>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</si>
  <si>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</si>
  <si>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</si>
  <si>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</si>
  <si>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</si>
  <si>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</si>
  <si>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</si>
  <si>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</si>
  <si>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</si>
  <si>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</si>
  <si>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</si>
  <si>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</si>
  <si>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</si>
  <si>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</si>
  <si>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</si>
  <si>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</si>
  <si>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</si>
  <si>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</si>
  <si>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</si>
  <si>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</si>
  <si>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</si>
  <si>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</si>
  <si>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</si>
  <si>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</si>
  <si>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</si>
  <si>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</si>
  <si>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</si>
  <si>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</si>
  <si>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</si>
  <si>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</si>
  <si>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</si>
  <si>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</si>
  <si>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</si>
  <si>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</si>
  <si>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</si>
  <si>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</si>
  <si>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</si>
  <si>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</si>
  <si>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</si>
  <si>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</si>
  <si>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</si>
  <si>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</si>
  <si>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</si>
  <si>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</si>
  <si>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</si>
  <si>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</si>
  <si>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</si>
  <si>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</si>
  <si>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</si>
  <si>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</si>
  <si>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</si>
  <si>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</si>
  <si>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</si>
  <si>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</si>
  <si>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</si>
  <si>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</si>
  <si>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</si>
  <si>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</si>
  <si>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</si>
  <si>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</si>
  <si>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</si>
  <si>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</si>
  <si>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</si>
  <si>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</si>
  <si>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</si>
  <si>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</si>
  <si>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</si>
  <si>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</si>
  <si>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</si>
  <si>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</si>
  <si>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</si>
  <si>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</si>
  <si>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</si>
  <si>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</si>
  <si>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</si>
  <si>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</si>
  <si>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</si>
  <si>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</si>
  <si>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</si>
  <si>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</si>
  <si>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</si>
  <si>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</si>
  <si>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</si>
  <si>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</si>
  <si>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</si>
  <si>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</si>
  <si>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</si>
  <si>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</si>
  <si>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</si>
  <si>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</si>
  <si>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</si>
  <si>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</si>
  <si>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</si>
  <si>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</si>
  <si>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</si>
  <si>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</si>
  <si>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</si>
  <si>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</si>
  <si>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</si>
  <si>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</si>
  <si>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</si>
  <si>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</si>
  <si>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</si>
  <si>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</si>
  <si>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</si>
  <si>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</si>
  <si>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</si>
  <si>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</si>
  <si>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</si>
  <si>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</si>
  <si>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</si>
  <si>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</si>
  <si>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</si>
  <si>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</si>
  <si>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</si>
  <si>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</si>
  <si>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</si>
  <si>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</si>
  <si>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</si>
  <si>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</si>
  <si>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</si>
  <si>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</si>
  <si>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</si>
  <si>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</si>
  <si>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</si>
  <si>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</si>
  <si>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</si>
  <si>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</si>
  <si>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</si>
  <si>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</si>
  <si>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</si>
  <si>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</si>
  <si>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</si>
  <si>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</si>
  <si>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</si>
  <si>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</si>
  <si>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</si>
  <si>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</si>
  <si>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</si>
  <si>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</si>
  <si>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</si>
  <si>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</si>
  <si>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</si>
  <si>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</si>
  <si>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</si>
  <si>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</si>
  <si>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</si>
  <si>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</si>
  <si>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</si>
  <si>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</si>
  <si>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</si>
  <si>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</si>
  <si>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</si>
  <si>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</si>
  <si>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</si>
  <si>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</si>
  <si>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</si>
  <si>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</si>
  <si>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</si>
  <si>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</si>
  <si>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</si>
  <si>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</si>
  <si>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</si>
  <si>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</si>
  <si>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</si>
  <si>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</si>
  <si>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</si>
  <si>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</si>
  <si>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</si>
  <si>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</si>
  <si>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</si>
  <si>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</si>
  <si>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</si>
  <si>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</si>
  <si>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</si>
  <si>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</si>
  <si>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</si>
  <si>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</si>
  <si>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</si>
  <si>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</si>
  <si>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</si>
  <si>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</si>
  <si>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</si>
  <si>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</si>
  <si>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</si>
  <si>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</si>
  <si>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</si>
  <si>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</si>
  <si>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</si>
  <si>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</si>
  <si>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</si>
  <si>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</si>
  <si>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</si>
  <si>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</si>
  <si>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</si>
  <si>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</si>
  <si>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</si>
  <si>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</si>
  <si>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</si>
  <si>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</si>
  <si>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</si>
  <si>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</si>
  <si>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</si>
  <si>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</si>
  <si>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</si>
  <si>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</si>
  <si>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</si>
  <si>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</si>
  <si>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</si>
  <si>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</si>
  <si>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</si>
  <si>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</si>
  <si>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</si>
  <si>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</si>
  <si>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</si>
  <si>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</si>
  <si>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</si>
  <si>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</si>
  <si>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</si>
  <si>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</si>
  <si>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</si>
  <si>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</si>
  <si>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</si>
  <si>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</si>
  <si>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</si>
  <si>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</si>
  <si>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</si>
  <si>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</si>
  <si>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</si>
  <si>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</si>
  <si>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</si>
  <si>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</si>
  <si>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</si>
  <si>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</si>
  <si>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</si>
  <si>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</si>
  <si>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</si>
  <si>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</si>
  <si>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</si>
  <si>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</si>
  <si>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</si>
  <si>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</si>
  <si>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</si>
  <si>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</si>
  <si>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</si>
  <si>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</si>
  <si>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</si>
  <si>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</si>
  <si>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</si>
  <si>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</si>
  <si>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</si>
  <si>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</si>
  <si>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</si>
  <si>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</si>
  <si>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</si>
  <si>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</si>
  <si>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</si>
  <si>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</si>
  <si>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</si>
  <si>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</si>
  <si>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</si>
  <si>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</si>
  <si>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</si>
  <si>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</si>
  <si>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</si>
  <si>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</si>
  <si>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</si>
  <si>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</si>
  <si>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</si>
  <si>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</si>
  <si>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</si>
  <si>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</si>
  <si>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</si>
  <si>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</si>
  <si>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</si>
  <si>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</si>
  <si>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</si>
  <si>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</si>
  <si>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</si>
  <si>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</si>
  <si>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</si>
  <si>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</si>
  <si>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</si>
  <si>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</si>
  <si>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</si>
  <si>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</si>
  <si>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</si>
  <si>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</si>
  <si>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</si>
  <si>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</si>
  <si>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</si>
  <si>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</si>
  <si>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</si>
  <si>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</si>
  <si>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</si>
  <si>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</si>
  <si>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</si>
  <si>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</si>
  <si>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</si>
  <si>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</si>
  <si>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</si>
  <si>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</si>
  <si>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</si>
  <si>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</si>
  <si>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</si>
  <si>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</si>
  <si>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</si>
  <si>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</si>
  <si>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</si>
  <si>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</si>
  <si>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</si>
  <si>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</si>
  <si>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</si>
  <si>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</si>
  <si>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</si>
  <si>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</si>
  <si>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</si>
  <si>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</si>
  <si>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</si>
  <si>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</si>
  <si>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</si>
  <si>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</si>
  <si>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</si>
  <si>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</si>
  <si>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</si>
  <si>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</si>
  <si>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</si>
  <si>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</si>
  <si>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</si>
  <si>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</si>
  <si>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</si>
  <si>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</si>
  <si>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</si>
  <si>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</si>
  <si>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</si>
  <si>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</si>
  <si>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</si>
  <si>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</si>
  <si>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</si>
  <si>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</si>
  <si>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</si>
  <si>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</si>
  <si>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</si>
  <si>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</si>
  <si>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</si>
  <si>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</si>
  <si>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</si>
  <si>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</si>
  <si>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</si>
  <si>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</si>
  <si>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</si>
  <si>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</si>
  <si>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</si>
  <si>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</si>
  <si>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</si>
  <si>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</si>
  <si>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</si>
  <si>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</si>
  <si>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</si>
  <si>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</si>
  <si>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</si>
  <si>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</si>
  <si>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</si>
  <si>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</si>
  <si>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</si>
  <si>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</si>
  <si>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</si>
  <si>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</si>
  <si>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</si>
  <si>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</si>
  <si>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</si>
  <si>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</si>
  <si>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</si>
  <si>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</si>
  <si>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</si>
  <si>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</si>
  <si>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</si>
  <si>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</si>
  <si>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</si>
  <si>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</si>
  <si>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</si>
  <si>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</si>
  <si>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</si>
  <si>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</si>
  <si>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</si>
  <si>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</si>
  <si>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</si>
  <si>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</si>
  <si>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</si>
  <si>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</si>
  <si>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</si>
  <si>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</si>
  <si>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</si>
  <si>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</si>
  <si>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</si>
  <si>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</si>
  <si>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</si>
  <si>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</si>
  <si>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</si>
  <si>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</si>
  <si>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</si>
  <si>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</si>
  <si>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</si>
  <si>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</si>
  <si>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</si>
  <si>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</si>
  <si>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</si>
  <si>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</si>
  <si>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</si>
  <si>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</si>
  <si>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</si>
  <si>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</si>
  <si>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</si>
  <si>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</si>
  <si>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</si>
  <si>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</si>
  <si>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</si>
  <si>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</si>
  <si>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</si>
  <si>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</si>
  <si>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</si>
  <si>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</si>
  <si>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</si>
  <si>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</si>
  <si>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</si>
  <si>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</si>
  <si>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</si>
  <si>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</si>
  <si>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</si>
  <si>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</si>
  <si>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</si>
  <si>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</si>
  <si>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</si>
  <si>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</si>
  <si>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</si>
  <si>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</si>
  <si>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</si>
  <si>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</si>
  <si>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</si>
  <si>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</si>
  <si>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</si>
  <si>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</si>
  <si>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</si>
  <si>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</si>
  <si>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</si>
  <si>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</si>
  <si>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</si>
  <si>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</si>
  <si>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</si>
  <si>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</si>
  <si>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</si>
  <si>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</si>
  <si>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</si>
  <si>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</si>
  <si>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</si>
  <si>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</si>
  <si>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</si>
  <si>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</si>
  <si>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</si>
  <si>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</si>
  <si>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</si>
  <si>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</si>
  <si>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</si>
  <si>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</si>
  <si>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</si>
  <si>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</si>
  <si>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</si>
  <si>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</si>
  <si>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</si>
  <si>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</si>
  <si>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</si>
  <si>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</si>
  <si>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</si>
  <si>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</si>
  <si>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</si>
  <si>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</si>
  <si>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</si>
  <si>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</si>
  <si>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</si>
  <si>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</si>
  <si>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</si>
  <si>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</si>
  <si>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</si>
  <si>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</si>
  <si>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</si>
  <si>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</si>
  <si>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</si>
  <si>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</si>
  <si>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</si>
  <si>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</si>
  <si>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</si>
  <si>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</si>
  <si>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</si>
  <si>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</si>
  <si>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</si>
  <si>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</si>
  <si>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</si>
  <si>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</si>
  <si>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</si>
  <si>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</si>
  <si>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</si>
  <si>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</si>
  <si>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</si>
  <si>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</si>
  <si>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</si>
  <si>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</si>
  <si>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</si>
  <si>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</si>
  <si>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</si>
  <si>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</si>
  <si>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</si>
  <si>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</si>
  <si>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</si>
  <si>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</si>
  <si>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</si>
  <si>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</si>
  <si>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</si>
  <si>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</si>
  <si>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</si>
  <si>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</si>
  <si>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</si>
  <si>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</si>
  <si>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</si>
  <si>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</si>
  <si>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</si>
  <si>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</si>
  <si>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</si>
  <si>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</si>
  <si>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</si>
  <si>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</si>
  <si>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</si>
  <si>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</si>
  <si>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</si>
  <si>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</si>
  <si>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</si>
  <si>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</si>
  <si>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</si>
  <si>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</si>
  <si>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</si>
  <si>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</si>
  <si>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</si>
  <si>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</si>
  <si>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</si>
  <si>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</si>
  <si>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</si>
  <si>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</si>
  <si>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</si>
  <si>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</si>
  <si>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</si>
  <si>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</si>
  <si>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</si>
  <si>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</si>
  <si>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</si>
  <si>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</si>
  <si>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</si>
  <si>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</si>
  <si>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</si>
  <si>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</si>
  <si>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</si>
  <si>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</si>
  <si>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</si>
  <si>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</si>
  <si>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</si>
  <si>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</si>
  <si>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</si>
  <si>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</si>
  <si>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</si>
  <si>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</si>
  <si>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</si>
  <si>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</si>
  <si>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</si>
  <si>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</si>
  <si>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</si>
  <si>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</si>
  <si>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</si>
  <si>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</si>
  <si>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</si>
  <si>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</si>
  <si>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</si>
  <si>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</si>
  <si>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</si>
  <si>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</si>
  <si>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</si>
  <si>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</si>
  <si>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</si>
  <si>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</si>
  <si>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</si>
  <si>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</si>
  <si>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</si>
  <si>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</si>
  <si>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</si>
  <si>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</si>
  <si>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</si>
  <si>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</si>
  <si>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</si>
  <si>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</si>
  <si>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</si>
  <si>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</si>
  <si>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</si>
  <si>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</si>
  <si>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</si>
  <si>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</si>
  <si>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</si>
  <si>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</si>
  <si>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</si>
  <si>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</si>
  <si>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</si>
  <si>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</si>
  <si>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</si>
  <si>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</si>
  <si>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</si>
  <si>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</si>
  <si>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</si>
  <si>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</si>
  <si>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</si>
  <si>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</si>
  <si>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</si>
  <si>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</si>
  <si>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</si>
  <si>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</si>
  <si>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</si>
  <si>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</si>
  <si>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</si>
  <si>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</si>
  <si>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</si>
  <si>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</si>
  <si>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</si>
  <si>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</si>
  <si>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</si>
  <si>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</si>
  <si>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</si>
  <si>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</si>
  <si>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</si>
  <si>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</si>
  <si>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</si>
  <si>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</si>
  <si>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</si>
  <si>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</si>
  <si>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</si>
  <si>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</si>
  <si>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</si>
  <si>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</si>
  <si>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</si>
  <si>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</si>
  <si>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</si>
  <si>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</si>
  <si>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</si>
  <si>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</si>
  <si>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</si>
  <si>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</si>
  <si>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</si>
  <si>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</si>
  <si>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</si>
  <si>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</si>
  <si>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</si>
  <si>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</si>
  <si>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</si>
  <si>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</si>
  <si>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</si>
  <si>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</si>
  <si>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</si>
  <si>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</si>
  <si>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</si>
  <si>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</si>
  <si>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</si>
  <si>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</si>
  <si>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</si>
  <si>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</si>
  <si>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</si>
  <si>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</si>
  <si>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</si>
  <si>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</si>
  <si>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</si>
  <si>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</si>
  <si>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</si>
  <si>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</si>
  <si>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</si>
  <si>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</si>
  <si>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</si>
  <si>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</si>
  <si>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</si>
  <si>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</si>
  <si>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</si>
  <si>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</si>
  <si>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</si>
  <si>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</si>
  <si>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</si>
  <si>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</si>
  <si>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</si>
  <si>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</si>
  <si>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</si>
  <si>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</si>
  <si>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</si>
  <si>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</si>
  <si>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</si>
  <si>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</si>
  <si>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</si>
  <si>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</si>
  <si>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</si>
  <si>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</si>
  <si>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</si>
  <si>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</si>
  <si>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</si>
  <si>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</si>
  <si>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</si>
  <si>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</si>
  <si>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</si>
  <si>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</si>
  <si>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</si>
  <si>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</si>
  <si>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</si>
  <si>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</si>
  <si>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</si>
  <si>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</si>
  <si>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</si>
  <si>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</si>
  <si>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</si>
  <si>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</si>
  <si>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</si>
  <si>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</si>
  <si>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</si>
  <si>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</si>
  <si>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</si>
  <si>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</si>
  <si>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</si>
  <si>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</si>
  <si>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</si>
  <si>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</si>
  <si>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</si>
  <si>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</si>
  <si>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</si>
  <si>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</si>
  <si>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</si>
  <si>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</si>
  <si>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</si>
  <si>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</si>
  <si>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</si>
  <si>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</si>
  <si>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</si>
  <si>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</si>
  <si>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</si>
  <si>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</si>
  <si>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</si>
  <si>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</si>
  <si>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</si>
  <si>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</si>
  <si>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</si>
  <si>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</si>
  <si>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</si>
  <si>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</si>
  <si>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</si>
  <si>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</si>
  <si>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</si>
  <si>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</si>
  <si>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</si>
  <si>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</si>
  <si>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</si>
  <si>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</si>
  <si>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</si>
  <si>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</si>
  <si>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</si>
  <si>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</si>
  <si>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</si>
  <si>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</si>
  <si>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</si>
  <si>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</si>
  <si>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</si>
  <si>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</si>
  <si>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</si>
  <si>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</si>
  <si>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</si>
  <si>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</si>
  <si>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</si>
  <si>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</si>
  <si>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</si>
  <si>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</si>
  <si>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</si>
  <si>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</si>
  <si>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</si>
  <si>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</si>
  <si>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</si>
  <si>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</si>
  <si>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</si>
  <si>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</si>
  <si>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</si>
  <si>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</si>
  <si>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</si>
  <si>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</si>
  <si>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</si>
  <si>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</si>
  <si>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</si>
  <si>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</si>
  <si>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</si>
  <si>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</si>
  <si>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</si>
  <si>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</si>
  <si>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</si>
  <si>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</si>
  <si>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</si>
  <si>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</si>
  <si>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</si>
  <si>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</si>
  <si>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</si>
  <si>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</si>
  <si>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</si>
  <si>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</si>
  <si>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</si>
  <si>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</si>
  <si>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</si>
  <si>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</si>
  <si>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</si>
  <si>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</si>
  <si>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</si>
  <si>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</si>
  <si>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</si>
  <si>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</si>
  <si>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</si>
  <si>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</si>
  <si>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</si>
  <si>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</si>
  <si>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</si>
  <si>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</si>
  <si>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</si>
  <si>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</si>
  <si>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</si>
  <si>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</si>
  <si>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</si>
  <si>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</si>
  <si>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</si>
  <si>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</si>
  <si>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</si>
  <si>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</si>
  <si>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</si>
  <si>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</si>
  <si>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</si>
  <si>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</si>
  <si>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</si>
  <si>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</si>
  <si>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</si>
  <si>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</si>
  <si>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</si>
  <si>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</si>
  <si>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</si>
  <si>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</si>
  <si>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</si>
  <si>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</si>
  <si>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</si>
  <si>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</si>
  <si>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</si>
  <si>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</si>
  <si>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</si>
  <si>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</si>
  <si>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</si>
  <si>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</si>
  <si>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</si>
  <si>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</si>
  <si>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</si>
  <si>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</si>
  <si>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</si>
  <si>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</si>
  <si>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</si>
  <si>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</si>
  <si>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</si>
  <si>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</si>
  <si>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</si>
  <si>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</si>
  <si>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</si>
  <si>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</si>
  <si>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</si>
  <si>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</si>
  <si>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</si>
  <si>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</si>
  <si>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</si>
  <si>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</si>
  <si>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</si>
  <si>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</si>
  <si>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</si>
  <si>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</si>
  <si>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</si>
  <si>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</si>
  <si>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</si>
  <si>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</si>
  <si>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</si>
  <si>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</si>
  <si>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</si>
  <si>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</si>
  <si>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</si>
  <si>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</si>
  <si>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</si>
  <si>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</si>
  <si>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</si>
  <si>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</si>
  <si>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</si>
  <si>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</si>
  <si>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</si>
  <si>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</si>
  <si>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</si>
  <si>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</si>
  <si>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</si>
  <si>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</si>
  <si>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</si>
  <si>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</si>
  <si>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</si>
  <si>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</si>
  <si>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</si>
  <si>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</si>
  <si>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</si>
  <si>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</si>
  <si>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</si>
  <si>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</si>
  <si>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</si>
  <si>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</si>
  <si>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</si>
  <si>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</si>
  <si>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</si>
  <si>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</si>
  <si>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</si>
  <si>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</si>
  <si>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</si>
  <si>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</si>
  <si>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</si>
  <si>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</si>
  <si>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</si>
  <si>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</si>
  <si>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</si>
  <si>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</si>
  <si>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</si>
  <si>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</si>
  <si>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</si>
  <si>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</si>
  <si>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</si>
  <si>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</si>
  <si>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</si>
  <si>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</si>
  <si>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</si>
  <si>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</si>
  <si>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</si>
  <si>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</si>
  <si>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</si>
  <si>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</si>
  <si>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</si>
  <si>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</si>
  <si>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</si>
  <si>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</si>
  <si>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</si>
  <si>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</si>
  <si>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</si>
  <si>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</si>
  <si>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</si>
  <si>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</si>
  <si>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</si>
  <si>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</si>
  <si>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</si>
  <si>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</si>
  <si>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</si>
  <si>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</si>
  <si>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</si>
  <si>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</si>
  <si>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</si>
  <si>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</si>
  <si>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</si>
  <si>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</si>
  <si>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</si>
  <si>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</si>
  <si>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</si>
  <si>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</si>
  <si>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</si>
  <si>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</si>
  <si>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</si>
  <si>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</si>
  <si>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</si>
  <si>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</si>
  <si>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</si>
  <si>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</si>
  <si>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</si>
  <si>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</si>
  <si>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</si>
  <si>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</si>
  <si>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</si>
  <si>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</si>
  <si>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</si>
  <si>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</si>
  <si>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</si>
  <si>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</si>
  <si>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</si>
  <si>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</si>
  <si>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</si>
  <si>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</si>
  <si>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</si>
  <si>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</si>
  <si>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</si>
  <si>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</si>
  <si>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</si>
  <si>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</si>
  <si>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</si>
  <si>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</si>
  <si>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</si>
  <si>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</si>
  <si>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</si>
  <si>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</si>
  <si>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</si>
  <si>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</si>
  <si>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</si>
  <si>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</si>
  <si>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</si>
  <si>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</si>
  <si>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</si>
  <si>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</si>
  <si>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</si>
  <si>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</si>
  <si>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</si>
  <si>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</si>
  <si>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</si>
  <si>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</si>
  <si>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</si>
  <si>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</si>
  <si>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</si>
  <si>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</si>
  <si>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</si>
  <si>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</si>
  <si>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</si>
  <si>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</si>
  <si>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</si>
  <si>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</si>
  <si>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</si>
  <si>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</si>
  <si>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</si>
  <si>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</si>
  <si>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</si>
  <si>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</si>
  <si>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</si>
  <si>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</si>
  <si>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</si>
  <si>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</si>
  <si>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</si>
  <si>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</si>
  <si>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</si>
  <si>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</si>
  <si>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</si>
  <si>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</si>
  <si>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</si>
  <si>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</si>
  <si>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</si>
  <si>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</si>
  <si>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</si>
  <si>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</si>
  <si>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</si>
  <si>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</si>
  <si>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</si>
  <si>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</si>
  <si>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</si>
  <si>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</si>
  <si>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</si>
  <si>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</si>
  <si>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</si>
  <si>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</si>
  <si>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</si>
  <si>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</si>
  <si>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</si>
  <si>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</si>
  <si>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</si>
  <si>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</si>
  <si>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</si>
  <si>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</si>
  <si>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</si>
  <si>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</si>
  <si>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</si>
  <si>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</si>
  <si>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</si>
  <si>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</si>
  <si>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</si>
  <si>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</si>
  <si>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</si>
  <si>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</si>
  <si>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</si>
  <si>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</si>
  <si>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</si>
  <si>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</si>
  <si>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</si>
  <si>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</si>
  <si>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</si>
  <si>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</si>
  <si>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</si>
  <si>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</si>
  <si>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</si>
  <si>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</si>
  <si>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</si>
  <si>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</si>
  <si>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</si>
  <si>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</si>
  <si>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</si>
  <si>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</si>
  <si>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</si>
  <si>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</si>
  <si>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</si>
  <si>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</si>
  <si>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</si>
  <si>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</si>
  <si>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</si>
  <si>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</si>
  <si>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</si>
  <si>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</si>
  <si>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</si>
  <si>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</si>
  <si>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</si>
  <si>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</si>
  <si>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</si>
  <si>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</si>
  <si>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</si>
  <si>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</si>
  <si>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</si>
  <si>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</si>
  <si>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</si>
  <si>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</si>
  <si>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</si>
  <si>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</si>
  <si>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</si>
  <si>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</si>
  <si>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</si>
  <si>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</si>
  <si>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</si>
  <si>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</si>
  <si>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</si>
  <si>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</si>
  <si>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</si>
  <si>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</si>
  <si>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</si>
  <si>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</si>
  <si>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</si>
  <si>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</si>
  <si>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</si>
  <si>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</si>
  <si>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</si>
  <si>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</si>
  <si>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</si>
  <si>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</si>
  <si>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</si>
  <si>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</si>
  <si>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</si>
  <si>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</si>
  <si>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</si>
  <si>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</si>
  <si>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</si>
  <si>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</si>
  <si>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</si>
  <si>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</si>
  <si>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</si>
  <si>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</si>
  <si>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</si>
  <si>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</si>
  <si>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</si>
  <si>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</si>
  <si>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</si>
  <si>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</si>
  <si>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</si>
  <si>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</si>
  <si>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</si>
  <si>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</si>
  <si>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</si>
  <si>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</si>
  <si>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</si>
  <si>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</si>
  <si>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</si>
  <si>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</si>
  <si>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</si>
  <si>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</si>
  <si>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</si>
  <si>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</si>
  <si>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</si>
  <si>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</si>
  <si>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</si>
  <si>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</si>
  <si>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</si>
  <si>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</si>
  <si>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</si>
  <si>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</si>
  <si>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</si>
  <si>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</si>
  <si>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</si>
  <si>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</si>
  <si>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</si>
  <si>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</si>
  <si>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</si>
  <si>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</si>
  <si>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</si>
  <si>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</si>
  <si>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</si>
  <si>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</si>
  <si>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</si>
  <si>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</si>
  <si>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</si>
  <si>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</si>
  <si>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</si>
  <si>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</si>
  <si>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</si>
  <si>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</si>
  <si>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</si>
  <si>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</si>
  <si>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</si>
  <si>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</si>
  <si>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</si>
  <si>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</si>
  <si>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</si>
  <si>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</si>
  <si>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</si>
  <si>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</si>
  <si>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</si>
  <si>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</si>
  <si>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</si>
  <si>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</si>
  <si>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</si>
  <si>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</si>
  <si>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</si>
  <si>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</si>
  <si>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</si>
  <si>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</si>
  <si>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</si>
  <si>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</si>
  <si>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</si>
  <si>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</si>
  <si>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</si>
  <si>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</si>
  <si>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</si>
  <si>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</si>
  <si>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</si>
  <si>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</si>
  <si>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</si>
  <si>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</si>
  <si>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</si>
  <si>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</si>
  <si>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</si>
  <si>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</si>
  <si>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</si>
  <si>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</si>
  <si>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</si>
  <si>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</si>
  <si>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</si>
  <si>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</si>
  <si>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</si>
  <si>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</si>
  <si>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</si>
  <si>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</si>
  <si>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</si>
  <si>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</si>
  <si>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</si>
  <si>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</si>
  <si>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</si>
  <si>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</si>
  <si>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</si>
  <si>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</si>
  <si>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</si>
  <si>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</si>
  <si>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</si>
  <si>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</si>
  <si>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</si>
  <si>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</si>
  <si>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</si>
  <si>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</si>
  <si>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</si>
  <si>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</si>
  <si>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</si>
  <si>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</si>
  <si>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</si>
  <si>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</si>
  <si>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</si>
  <si>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</si>
  <si>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</si>
  <si>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</si>
  <si>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</si>
  <si>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</si>
  <si>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</si>
  <si>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</si>
  <si>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</si>
  <si>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</si>
  <si>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</si>
  <si>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</si>
  <si>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</si>
  <si>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</si>
  <si>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</si>
  <si>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</si>
  <si>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</si>
  <si>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</si>
  <si>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</si>
  <si>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</si>
  <si>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</si>
  <si>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</si>
  <si>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</si>
  <si>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</si>
  <si>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</si>
  <si>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</si>
  <si>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</si>
  <si>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</si>
  <si>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</si>
  <si>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</si>
  <si>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</si>
  <si>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</si>
  <si>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</si>
  <si>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</si>
  <si>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</si>
  <si>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</si>
  <si>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</si>
  <si>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</si>
  <si>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</si>
  <si>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</si>
  <si>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</si>
  <si>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</si>
  <si>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</si>
  <si>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</si>
  <si>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</si>
  <si>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</si>
  <si>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</si>
  <si>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</si>
  <si>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</si>
  <si>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</si>
  <si>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</si>
  <si>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</si>
  <si>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</si>
  <si>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</si>
  <si>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</si>
  <si>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</si>
  <si>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</si>
  <si>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</si>
  <si>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</si>
  <si>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</si>
  <si>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</si>
  <si>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</si>
  <si>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</si>
  <si>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</si>
  <si>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</si>
  <si>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</si>
  <si>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</si>
  <si>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</si>
  <si>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</si>
  <si>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</si>
  <si>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</si>
  <si>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</si>
  <si>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</si>
  <si>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</si>
  <si>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</si>
  <si>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</si>
  <si>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</si>
  <si>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</si>
  <si>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</si>
  <si>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</si>
  <si>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</si>
  <si>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</si>
  <si>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</si>
  <si>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</si>
  <si>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</si>
  <si>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</si>
  <si>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</si>
  <si>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</si>
  <si>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</si>
  <si>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</si>
  <si>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</si>
  <si>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</si>
  <si>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</si>
  <si>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</si>
  <si>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</si>
  <si>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</si>
  <si>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</si>
  <si>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</si>
  <si>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</si>
  <si>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</si>
  <si>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</si>
  <si>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</si>
  <si>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</si>
  <si>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</si>
  <si>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</si>
  <si>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</si>
  <si>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</si>
  <si>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</si>
  <si>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</si>
  <si>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</si>
  <si>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</si>
  <si>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</si>
  <si>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</si>
  <si>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</si>
  <si>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</si>
  <si>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</si>
  <si>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</si>
  <si>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</si>
  <si>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</si>
  <si>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</si>
  <si>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</si>
  <si>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</si>
  <si>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</si>
  <si>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</si>
  <si>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</si>
  <si>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</si>
  <si>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</si>
  <si>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</si>
  <si>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</si>
  <si>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</si>
  <si>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</si>
  <si>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</si>
  <si>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</si>
  <si>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</si>
  <si>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</si>
  <si>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</si>
  <si>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</si>
  <si>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</si>
  <si>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</si>
  <si>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</si>
  <si>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</si>
  <si>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</si>
  <si>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</si>
  <si>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</si>
  <si>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</si>
  <si>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</si>
  <si>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</si>
  <si>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</si>
  <si>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</si>
  <si>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</si>
  <si>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</si>
  <si>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</si>
  <si>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</si>
  <si>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</si>
  <si>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</si>
  <si>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</si>
  <si>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</si>
  <si>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</si>
  <si>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</si>
  <si>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</si>
  <si>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</si>
  <si>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</si>
  <si>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</si>
  <si>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</si>
  <si>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</si>
  <si>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</si>
  <si>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</si>
  <si>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</si>
  <si>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</si>
  <si>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</si>
  <si>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</si>
  <si>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</si>
  <si>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</si>
  <si>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</si>
  <si>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</si>
  <si>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</si>
  <si>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</si>
  <si>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</si>
  <si>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</si>
  <si>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</si>
  <si>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</si>
  <si>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</si>
  <si>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</si>
  <si>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</si>
  <si>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</si>
  <si>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</si>
  <si>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</si>
  <si>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</si>
  <si>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</si>
  <si>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</si>
  <si>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</si>
  <si>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</si>
  <si>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</si>
  <si>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</si>
  <si>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</si>
  <si>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</si>
  <si>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</si>
  <si>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</si>
  <si>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</si>
  <si>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</si>
  <si>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</si>
  <si>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</si>
  <si>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</si>
  <si>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</si>
  <si>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</si>
  <si>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</si>
  <si>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</si>
  <si>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</si>
  <si>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</si>
  <si>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</si>
  <si>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</si>
  <si>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</si>
  <si>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</si>
  <si>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</si>
  <si>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</si>
  <si>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</si>
  <si>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</si>
  <si>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</si>
  <si>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</si>
  <si>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</si>
  <si>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</si>
  <si>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</si>
  <si>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</si>
  <si>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</si>
  <si>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</si>
  <si>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</si>
  <si>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</si>
  <si>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</si>
  <si>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</si>
  <si>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</si>
  <si>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</si>
  <si>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</si>
  <si>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</si>
  <si>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</si>
  <si>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</si>
  <si>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</si>
  <si>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</si>
  <si>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</si>
  <si>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</si>
  <si>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</si>
  <si>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</si>
  <si>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</si>
  <si>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</si>
  <si>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</si>
  <si>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</si>
  <si>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</si>
  <si>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</si>
  <si>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</si>
  <si>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</si>
  <si>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</si>
  <si>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</si>
  <si>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</si>
  <si>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</si>
  <si>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</si>
  <si>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</si>
  <si>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</si>
  <si>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</si>
  <si>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</si>
  <si>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</si>
  <si>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</si>
  <si>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</si>
  <si>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</si>
  <si>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</si>
  <si>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</si>
  <si>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</si>
  <si>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</si>
  <si>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</si>
  <si>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</si>
  <si>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</si>
  <si>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</si>
  <si>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</si>
  <si>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</si>
  <si>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</si>
  <si>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</si>
  <si>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</si>
  <si>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</si>
  <si>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</si>
  <si>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</si>
  <si>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</si>
  <si>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</si>
  <si>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</si>
  <si>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</si>
  <si>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</si>
  <si>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</si>
  <si>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</si>
  <si>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</si>
  <si>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</si>
  <si>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</si>
  <si>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</si>
  <si>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</si>
  <si>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</si>
  <si>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</si>
  <si>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</si>
  <si>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</si>
  <si>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</si>
  <si>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</si>
  <si>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</si>
  <si>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</si>
  <si>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</si>
  <si>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</si>
  <si>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</si>
  <si>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</si>
  <si>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</si>
  <si>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</si>
  <si>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</si>
  <si>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</si>
  <si>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</si>
  <si>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</si>
  <si>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</si>
  <si>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</si>
  <si>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</si>
  <si>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</si>
  <si>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</si>
  <si>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</si>
  <si>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</si>
  <si>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</si>
  <si>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</si>
  <si>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</si>
  <si>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</si>
  <si>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</si>
  <si>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</si>
  <si>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</si>
  <si>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</si>
  <si>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</si>
  <si>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</si>
  <si>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</si>
  <si>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</si>
  <si>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</si>
  <si>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</si>
  <si>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</si>
  <si>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</si>
  <si>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</si>
  <si>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</si>
  <si>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</si>
  <si>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</si>
  <si>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</si>
  <si>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</si>
  <si>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</si>
  <si>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</si>
  <si>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</si>
  <si>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</si>
  <si>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</si>
  <si>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</si>
  <si>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</si>
  <si>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</si>
  <si>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</si>
  <si>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</si>
  <si>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</si>
  <si>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</si>
  <si>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</si>
  <si>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</si>
  <si>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</si>
  <si>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</si>
  <si>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</si>
  <si>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</si>
  <si>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</si>
  <si>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</si>
  <si>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</si>
  <si>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</si>
  <si>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</si>
  <si>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</si>
  <si>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</si>
  <si>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</si>
  <si>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</si>
  <si>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</si>
  <si>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</si>
  <si>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</si>
  <si>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</si>
  <si>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</si>
  <si>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</si>
  <si>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</si>
  <si>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</si>
  <si>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</si>
  <si>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</si>
  <si>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</si>
  <si>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</si>
  <si>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</si>
  <si>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</si>
  <si>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</si>
  <si>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</si>
  <si>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</si>
  <si>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</si>
  <si>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</si>
  <si>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</si>
  <si>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</si>
  <si>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</si>
  <si>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</si>
  <si>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</si>
  <si>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</si>
  <si>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</si>
  <si>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</si>
  <si>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</si>
  <si>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</si>
  <si>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</si>
  <si>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</si>
  <si>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</si>
  <si>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</si>
  <si>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</si>
  <si>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</si>
  <si>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</si>
  <si>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</si>
  <si>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</si>
  <si>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</si>
  <si>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</si>
  <si>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</si>
  <si>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</si>
  <si>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</si>
  <si>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</si>
  <si>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</si>
  <si>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</si>
  <si>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</si>
  <si>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</si>
  <si>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</si>
  <si>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</si>
  <si>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</si>
  <si>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</si>
  <si>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</si>
  <si>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</si>
  <si>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</si>
  <si>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</si>
  <si>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</si>
  <si>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</si>
  <si>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</si>
  <si>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</si>
  <si>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</si>
  <si>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</si>
  <si>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</si>
  <si>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</si>
  <si>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</si>
  <si>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</si>
  <si>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</si>
  <si>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</si>
  <si>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</si>
  <si>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</si>
  <si>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</si>
  <si>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</si>
  <si>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</si>
  <si>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</si>
  <si>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</si>
  <si>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</si>
  <si>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</si>
  <si>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</si>
  <si>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</si>
  <si>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</si>
  <si>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</si>
  <si>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</si>
  <si>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</si>
  <si>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</si>
  <si>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</si>
  <si>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</si>
  <si>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</si>
  <si>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</si>
  <si>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</si>
  <si>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</si>
  <si>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</si>
  <si>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</si>
  <si>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</si>
  <si>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</si>
  <si>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</si>
  <si>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</si>
  <si>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</si>
  <si>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</si>
  <si>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</si>
  <si>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</si>
  <si>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</si>
  <si>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</si>
  <si>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</si>
  <si>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</si>
  <si>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</si>
  <si>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</si>
  <si>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</si>
  <si>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</si>
  <si>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</si>
  <si>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</si>
  <si>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</si>
  <si>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</si>
  <si>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</si>
  <si>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</si>
  <si>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</si>
  <si>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</si>
  <si>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</si>
  <si>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</si>
  <si>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</si>
  <si>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</si>
  <si>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</si>
  <si>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</si>
  <si>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</si>
  <si>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</si>
  <si>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</si>
  <si>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</si>
  <si>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</si>
  <si>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</si>
  <si>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</si>
  <si>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</si>
  <si>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</si>
  <si>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</si>
  <si>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</si>
  <si>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</si>
  <si>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</si>
  <si>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</si>
  <si>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</si>
  <si>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</si>
  <si>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</si>
  <si>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</si>
  <si>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</si>
  <si>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</si>
  <si>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</si>
  <si>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</si>
  <si>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</si>
  <si>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</si>
  <si>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</si>
  <si>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</si>
  <si>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</si>
  <si>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</si>
  <si>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</si>
  <si>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</si>
  <si>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</si>
  <si>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</si>
  <si>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</si>
  <si>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</si>
  <si>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</si>
  <si>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</si>
  <si>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</si>
  <si>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</si>
  <si>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</si>
  <si>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</si>
  <si>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</si>
  <si>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</si>
  <si>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</si>
  <si>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</si>
  <si>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</si>
  <si>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</si>
  <si>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</si>
  <si>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</si>
  <si>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</si>
  <si>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</si>
  <si>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</si>
  <si>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</si>
  <si>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</si>
  <si>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</si>
  <si>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</si>
  <si>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</si>
  <si>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</si>
  <si>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</si>
  <si>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</si>
  <si>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</si>
  <si>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</si>
  <si>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</si>
  <si>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</si>
  <si>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</si>
  <si>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</si>
  <si>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</si>
  <si>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</si>
  <si>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</si>
  <si>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</si>
  <si>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</si>
  <si>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</si>
  <si>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</si>
  <si>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</si>
  <si>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</si>
  <si>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</si>
  <si>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</si>
  <si>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</si>
  <si>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</si>
  <si>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</si>
  <si>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</si>
  <si>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</si>
  <si>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</si>
  <si>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</si>
  <si>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</si>
  <si>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</si>
  <si>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</si>
  <si>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</si>
  <si>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</si>
  <si>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</si>
  <si>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</si>
  <si>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</si>
  <si>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</si>
  <si>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</si>
  <si>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</si>
  <si>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</si>
  <si>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</si>
  <si>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</si>
  <si>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</si>
  <si>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</si>
  <si>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</si>
  <si>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</si>
  <si>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</si>
  <si>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</si>
  <si>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</si>
  <si>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</si>
  <si>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</si>
  <si>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</si>
  <si>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</si>
  <si>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</si>
  <si>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</si>
  <si>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</si>
  <si>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</si>
  <si>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</si>
  <si>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</si>
  <si>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</si>
  <si>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</si>
  <si>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</si>
  <si>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</si>
  <si>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</si>
  <si>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</si>
  <si>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</si>
  <si>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</si>
  <si>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</si>
  <si>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</si>
  <si>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</si>
  <si>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</si>
  <si>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</si>
  <si>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</si>
  <si>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</si>
  <si>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</si>
  <si>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</si>
  <si>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</si>
  <si>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</si>
  <si>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</si>
  <si>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</si>
  <si>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</si>
  <si>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</si>
  <si>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</si>
  <si>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</si>
  <si>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</si>
  <si>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</si>
  <si>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</si>
  <si>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</si>
  <si>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</si>
  <si>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</si>
  <si>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</si>
  <si>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</si>
  <si>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</si>
  <si>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</si>
  <si>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</si>
  <si>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</si>
  <si>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</si>
  <si>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</si>
  <si>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</si>
  <si>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</si>
  <si>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</si>
  <si>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</si>
  <si>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</si>
  <si>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</si>
  <si>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</si>
  <si>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</si>
  <si>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</si>
  <si>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</si>
  <si>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</si>
  <si>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</si>
  <si>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</si>
  <si>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</si>
  <si>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</si>
  <si>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</si>
  <si>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</si>
  <si>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</si>
  <si>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</si>
  <si>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</si>
  <si>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</si>
  <si>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</si>
  <si>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</si>
  <si>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</si>
  <si>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</si>
  <si>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</si>
  <si>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</si>
  <si>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</si>
  <si>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</si>
  <si>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</si>
  <si>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</si>
  <si>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</si>
  <si>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</si>
  <si>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</si>
  <si>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</si>
  <si>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</si>
  <si>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</si>
  <si>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</si>
  <si>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</si>
  <si>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</si>
  <si>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</si>
  <si>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</si>
  <si>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</si>
  <si>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</si>
  <si>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</si>
  <si>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</si>
  <si>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</si>
  <si>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</si>
  <si>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</si>
  <si>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</si>
  <si>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</si>
  <si>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</si>
  <si>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</si>
  <si>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</si>
  <si>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</si>
  <si>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</si>
  <si>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</si>
  <si>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</si>
  <si>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</si>
  <si>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</si>
  <si>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</si>
  <si>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</si>
  <si>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</si>
  <si>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</si>
  <si>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</si>
  <si>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</si>
  <si>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</si>
  <si>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</si>
  <si>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</si>
  <si>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</si>
  <si>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</si>
  <si>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</si>
  <si>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</si>
  <si>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</si>
  <si>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</si>
  <si>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</si>
  <si>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</si>
  <si>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</si>
  <si>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</si>
  <si>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</si>
  <si>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</si>
  <si>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</si>
  <si>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</si>
  <si>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</si>
  <si>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</si>
  <si>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</si>
  <si>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</si>
  <si>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</si>
  <si>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</si>
  <si>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</si>
  <si>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</si>
  <si>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</si>
  <si>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</si>
  <si>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</si>
  <si>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</si>
  <si>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</si>
  <si>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</si>
  <si>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</si>
  <si>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</si>
  <si>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</si>
  <si>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</si>
  <si>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</si>
  <si>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</si>
  <si>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</si>
  <si>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</si>
  <si>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</si>
  <si>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</si>
  <si>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</si>
  <si>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</si>
  <si>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</si>
  <si>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</si>
  <si>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</si>
  <si>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</si>
  <si>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</si>
  <si>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</si>
  <si>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</si>
  <si>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</si>
  <si>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</si>
  <si>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</si>
  <si>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</si>
  <si>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</si>
  <si>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</si>
  <si>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</si>
  <si>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</si>
  <si>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</si>
  <si>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</si>
  <si>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</si>
  <si>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</si>
  <si>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</si>
  <si>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</si>
  <si>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</si>
  <si>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</si>
  <si>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</si>
  <si>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</si>
  <si>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</si>
  <si>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</si>
  <si>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</si>
  <si>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</si>
  <si>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</si>
  <si>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</si>
  <si>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</si>
  <si>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</si>
  <si>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</si>
  <si>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</si>
  <si>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</si>
  <si>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</si>
  <si>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</si>
  <si>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</si>
  <si>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</si>
  <si>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</si>
  <si>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</si>
  <si>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</si>
  <si>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</si>
  <si>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</si>
  <si>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</si>
  <si>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</si>
  <si>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</si>
  <si>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</si>
  <si>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</si>
  <si>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</si>
  <si>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</si>
  <si>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</si>
  <si>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</si>
  <si>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</si>
  <si>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</si>
  <si>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</si>
  <si>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</si>
  <si>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</si>
  <si>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</si>
  <si>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</si>
  <si>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</si>
  <si>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</si>
  <si>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</si>
  <si>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</si>
  <si>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</si>
  <si>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</si>
  <si>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</si>
  <si>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</si>
  <si>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</si>
  <si>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</si>
  <si>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</si>
  <si>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</si>
  <si>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</si>
  <si>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</si>
  <si>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</si>
  <si>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</si>
  <si>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</si>
  <si>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</si>
  <si>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</si>
  <si>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</si>
  <si>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</si>
  <si>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</si>
  <si>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</si>
  <si>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</si>
  <si>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</si>
  <si>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</si>
  <si>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</si>
  <si>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</si>
  <si>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</si>
  <si>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</si>
  <si>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</si>
  <si>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</si>
  <si>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</si>
  <si>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</si>
  <si>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</si>
  <si>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</si>
  <si>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</si>
  <si>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</si>
  <si>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</si>
  <si>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</si>
  <si>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</si>
  <si>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</si>
  <si>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</si>
  <si>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</si>
  <si>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</si>
  <si>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</si>
  <si>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</si>
  <si>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</si>
  <si>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</si>
  <si>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</si>
  <si>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</si>
  <si>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</si>
  <si>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</si>
  <si>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</si>
  <si>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</si>
  <si>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</si>
  <si>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</si>
  <si>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</si>
  <si>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</si>
  <si>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</si>
  <si>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</si>
  <si>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</si>
  <si>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</si>
  <si>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</si>
  <si>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</si>
  <si>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</si>
  <si>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</si>
  <si>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</si>
  <si>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</si>
  <si>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</si>
  <si>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</si>
  <si>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</si>
  <si>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</si>
  <si>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</si>
  <si>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</si>
  <si>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</si>
  <si>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</si>
  <si>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</si>
  <si>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</si>
  <si>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</si>
  <si>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</si>
  <si>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</si>
  <si>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</si>
  <si>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</si>
  <si>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</si>
  <si>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</si>
  <si>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</si>
  <si>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</si>
  <si>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</si>
  <si>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</si>
  <si>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</si>
  <si>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</si>
  <si>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</si>
  <si>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</si>
  <si>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</si>
  <si>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</si>
  <si>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</si>
  <si>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</si>
  <si>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</si>
  <si>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</si>
  <si>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</si>
  <si>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</si>
  <si>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</si>
  <si>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</si>
  <si>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</si>
  <si>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</si>
  <si>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</si>
  <si>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</si>
  <si>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</si>
  <si>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</si>
  <si>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</si>
  <si>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</si>
  <si>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</si>
  <si>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</si>
  <si>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</si>
  <si>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</si>
  <si>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</si>
  <si>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</si>
  <si>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</si>
  <si>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</si>
  <si>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</si>
  <si>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</si>
  <si>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</si>
  <si>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</si>
  <si>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</si>
  <si>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</si>
  <si>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</si>
  <si>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</si>
  <si>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</si>
  <si>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</si>
  <si>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</si>
  <si>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</si>
  <si>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</si>
  <si>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</si>
  <si>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</si>
  <si>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</si>
  <si>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</si>
  <si>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</si>
  <si>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</si>
  <si>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</si>
  <si>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</si>
  <si>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</si>
  <si>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</si>
  <si>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</si>
  <si>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</si>
  <si>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</si>
  <si>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</si>
  <si>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</si>
  <si>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</si>
  <si>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</si>
  <si>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</si>
  <si>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</si>
  <si>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</si>
  <si>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</si>
  <si>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</si>
  <si>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</si>
  <si>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</si>
  <si>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</si>
  <si>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</si>
  <si>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</si>
  <si>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</si>
  <si>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</si>
  <si>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</si>
  <si>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</si>
  <si>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</si>
  <si>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</si>
  <si>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</si>
  <si>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</si>
  <si>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</si>
  <si>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</si>
  <si>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</si>
  <si>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</si>
  <si>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</si>
  <si>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</si>
  <si>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</si>
  <si>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</si>
  <si>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</si>
  <si>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</si>
  <si>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</si>
  <si>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</si>
  <si>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</si>
  <si>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</si>
  <si>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</si>
  <si>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</si>
  <si>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</si>
  <si>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</si>
  <si>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</si>
  <si>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</si>
  <si>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</si>
  <si>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</si>
  <si>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</si>
  <si>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</si>
  <si>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</si>
  <si>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</si>
  <si>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</si>
  <si>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</si>
  <si>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</si>
  <si>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</si>
  <si>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</si>
  <si>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</si>
  <si>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</si>
  <si>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</si>
  <si>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</si>
  <si>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</si>
  <si>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</si>
  <si>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</si>
  <si>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</si>
  <si>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</si>
  <si>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</si>
  <si>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</si>
  <si>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</si>
  <si>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</si>
  <si>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</si>
  <si>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</si>
  <si>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</si>
  <si>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</si>
  <si>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</si>
  <si>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</si>
  <si>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</si>
  <si>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</si>
  <si>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</si>
  <si>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</si>
  <si>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</si>
  <si>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</si>
  <si>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</si>
  <si>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</si>
  <si>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</si>
  <si>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</si>
  <si>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</si>
  <si>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</si>
  <si>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</si>
  <si>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</si>
  <si>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</si>
  <si>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</si>
  <si>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</si>
  <si>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</si>
  <si>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</si>
  <si>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</si>
  <si>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</si>
  <si>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</si>
  <si>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</si>
  <si>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</si>
  <si>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</si>
  <si>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</si>
  <si>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</si>
  <si>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</si>
  <si>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</si>
  <si>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</si>
  <si>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</si>
  <si>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</si>
  <si>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</si>
  <si>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</si>
  <si>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</si>
  <si>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</si>
  <si>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</si>
  <si>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</si>
  <si>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</si>
  <si>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</si>
  <si>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</si>
  <si>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</si>
  <si>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</si>
  <si>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</si>
  <si>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</si>
  <si>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</si>
  <si>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</si>
  <si>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</si>
  <si>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</si>
  <si>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</si>
  <si>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</si>
  <si>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</si>
  <si>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</si>
  <si>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</si>
  <si>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</si>
  <si>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</si>
  <si>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</si>
  <si>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</si>
  <si>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</si>
  <si>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</si>
  <si>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</si>
  <si>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</si>
  <si>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</si>
  <si>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</si>
  <si>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</si>
  <si>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</si>
  <si>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</si>
  <si>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</si>
  <si>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</si>
  <si>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</si>
  <si>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</si>
  <si>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</si>
  <si>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</si>
  <si>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</si>
  <si>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</si>
  <si>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</si>
  <si>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</si>
  <si>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</si>
  <si>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</si>
  <si>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</si>
  <si>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</si>
  <si>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</si>
  <si>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</si>
  <si>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</si>
  <si>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</si>
  <si>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</si>
  <si>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</si>
  <si>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</si>
  <si>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</si>
  <si>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</si>
  <si>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</si>
  <si>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</si>
  <si>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</si>
  <si>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</si>
  <si>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</si>
  <si>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</si>
  <si>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</si>
  <si>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</si>
  <si>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</si>
  <si>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</si>
  <si>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</si>
  <si>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</si>
  <si>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</si>
  <si>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</si>
  <si>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</si>
  <si>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</si>
  <si>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</si>
  <si>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</si>
  <si>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</si>
  <si>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</si>
  <si>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</si>
  <si>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</si>
  <si>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</si>
  <si>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</si>
  <si>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</si>
  <si>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</si>
  <si>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</si>
  <si>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</si>
  <si>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</si>
  <si>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</si>
  <si>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</si>
  <si>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</si>
  <si>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</si>
  <si>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</si>
  <si>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</si>
  <si>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</si>
  <si>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</si>
  <si>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</si>
  <si>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</si>
  <si>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</si>
  <si>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</si>
  <si>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</si>
  <si>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</si>
  <si>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</si>
  <si>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</si>
  <si>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</si>
  <si>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</si>
  <si>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</si>
  <si>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</si>
  <si>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</si>
  <si>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</si>
  <si>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</si>
  <si>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</si>
  <si>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</si>
  <si>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</si>
  <si>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</si>
  <si>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</si>
  <si>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</si>
  <si>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</si>
  <si>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</si>
  <si>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</si>
  <si>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</si>
  <si>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</si>
  <si>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</si>
  <si>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</si>
  <si>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</si>
  <si>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</si>
  <si>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</si>
  <si>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</si>
  <si>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</si>
  <si>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</si>
  <si>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</si>
  <si>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</si>
  <si>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</si>
  <si>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</si>
  <si>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</si>
  <si>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</si>
  <si>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</si>
  <si>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</si>
  <si>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</si>
  <si>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</si>
  <si>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</si>
  <si>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</si>
  <si>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</si>
  <si>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</si>
  <si>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</si>
  <si>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</si>
  <si>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</si>
  <si>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</si>
  <si>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</si>
  <si>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</si>
  <si>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</si>
  <si>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</si>
  <si>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</si>
  <si>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</si>
  <si>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</si>
  <si>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</si>
  <si>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</si>
  <si>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</si>
  <si>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</si>
  <si>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</si>
  <si>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</si>
  <si>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</si>
  <si>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</si>
  <si>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</si>
  <si>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</si>
  <si>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</si>
  <si>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</si>
  <si>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</si>
  <si>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</si>
  <si>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</si>
  <si>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</si>
  <si>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</si>
  <si>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</si>
  <si>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</si>
  <si>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</si>
  <si>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</si>
  <si>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</si>
  <si>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</si>
  <si>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</si>
  <si>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</si>
  <si>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</si>
  <si>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</si>
  <si>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</si>
  <si>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</si>
  <si>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</si>
  <si>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</si>
  <si>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</si>
  <si>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</si>
  <si>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</si>
  <si>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</si>
  <si>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</si>
  <si>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</si>
  <si>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</si>
  <si>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</si>
  <si>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</si>
  <si>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</si>
  <si>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</si>
  <si>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</si>
  <si>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</si>
  <si>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</si>
  <si>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</si>
  <si>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</si>
  <si>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</si>
  <si>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</si>
  <si>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</si>
  <si>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</si>
  <si>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</si>
  <si>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</si>
  <si>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</si>
  <si>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</si>
  <si>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</si>
  <si>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</si>
  <si>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</si>
  <si>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</si>
  <si>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</si>
  <si>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</si>
  <si>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</si>
  <si>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</si>
  <si>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</si>
  <si>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</si>
  <si>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</si>
  <si>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</si>
  <si>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</si>
  <si>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</si>
  <si>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</si>
  <si>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</si>
  <si>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</si>
  <si>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</si>
  <si>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</si>
  <si>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</si>
  <si>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</si>
  <si>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</si>
  <si>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</si>
  <si>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</si>
  <si>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</si>
  <si>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</si>
  <si>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</si>
  <si>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</si>
  <si>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</si>
  <si>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</si>
  <si>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</si>
  <si>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</si>
  <si>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</si>
  <si>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</si>
  <si>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</si>
  <si>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</si>
  <si>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</si>
  <si>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</si>
  <si>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</si>
  <si>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</si>
  <si>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</si>
  <si>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</si>
  <si>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</si>
  <si>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</si>
  <si>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</si>
  <si>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</si>
  <si>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</si>
  <si>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</si>
  <si>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</si>
  <si>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</si>
  <si>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</si>
  <si>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</si>
  <si>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</si>
  <si>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</si>
  <si>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</si>
  <si>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</si>
  <si>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</si>
  <si>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</si>
  <si>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</si>
  <si>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</si>
  <si>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</si>
  <si>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</si>
  <si>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</si>
  <si>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</si>
  <si>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</si>
  <si>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</si>
  <si>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</si>
  <si>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</si>
  <si>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</si>
  <si>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</si>
  <si>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</si>
  <si>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</si>
  <si>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</si>
  <si>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</si>
  <si>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</si>
  <si>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</si>
  <si>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</si>
  <si>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</si>
  <si>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</si>
  <si>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</si>
  <si>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</si>
  <si>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</si>
  <si>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</si>
  <si>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</si>
  <si>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</si>
  <si>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</si>
  <si>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</si>
  <si>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</si>
  <si>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</si>
  <si>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</si>
  <si>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</si>
  <si>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</si>
  <si>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</si>
  <si>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</si>
  <si>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</si>
  <si>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</si>
  <si>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</si>
  <si>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</si>
  <si>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</si>
  <si>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</si>
  <si>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</si>
  <si>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</si>
  <si>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</si>
  <si>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</si>
  <si>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</si>
  <si>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</si>
  <si>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</si>
  <si>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</si>
  <si>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</si>
  <si>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</si>
  <si>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</si>
  <si>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</si>
  <si>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</si>
  <si>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</si>
  <si>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</si>
  <si>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</si>
  <si>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</si>
  <si>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</si>
  <si>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</si>
  <si>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</si>
  <si>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</si>
  <si>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</si>
  <si>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</si>
  <si>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</si>
  <si>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</si>
  <si>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</si>
  <si>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</si>
  <si>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</si>
  <si>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</si>
  <si>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</si>
  <si>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</si>
  <si>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</si>
  <si>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</si>
  <si>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</si>
  <si>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</si>
  <si>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</si>
  <si>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</si>
  <si>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</si>
  <si>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</si>
  <si>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</si>
  <si>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</si>
  <si>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</si>
  <si>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</si>
  <si>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</si>
  <si>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</si>
  <si>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</si>
  <si>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</si>
  <si>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</si>
  <si>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</si>
  <si>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</si>
  <si>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</si>
  <si>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</si>
  <si>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</si>
  <si>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</si>
  <si>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</si>
  <si>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</si>
  <si>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</si>
  <si>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</si>
  <si>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</si>
  <si>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</si>
  <si>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</si>
  <si>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</si>
  <si>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</si>
  <si>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</si>
  <si>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</si>
  <si>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</si>
  <si>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</si>
  <si>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</si>
  <si>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</si>
  <si>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</si>
  <si>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</si>
  <si>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</si>
  <si>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</si>
  <si>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</si>
  <si>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</si>
  <si>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</si>
  <si>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</si>
  <si>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</si>
  <si>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</si>
  <si>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</si>
  <si>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</si>
  <si>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</si>
  <si>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</si>
  <si>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</si>
  <si>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</si>
  <si>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</si>
  <si>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</si>
  <si>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</si>
  <si>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</si>
  <si>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</si>
  <si>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</si>
  <si>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</si>
  <si>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</si>
  <si>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</si>
  <si>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</si>
  <si>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</si>
  <si>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</si>
  <si>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</si>
  <si>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</si>
  <si>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</si>
  <si>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</si>
  <si>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</si>
  <si>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</si>
  <si>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</si>
  <si>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</si>
  <si>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</si>
  <si>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</si>
  <si>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</si>
  <si>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</si>
  <si>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</si>
  <si>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</si>
  <si>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</si>
  <si>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</si>
  <si>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</si>
  <si>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</si>
  <si>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</si>
  <si>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</si>
  <si>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</si>
  <si>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</si>
  <si>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</si>
  <si>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</si>
  <si>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</si>
  <si>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</si>
  <si>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</si>
  <si>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</si>
  <si>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</si>
  <si>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</si>
  <si>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</si>
  <si>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</si>
  <si>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</si>
  <si>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</si>
  <si>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</si>
  <si>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</si>
  <si>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</si>
  <si>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</si>
  <si>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</si>
  <si>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</si>
  <si>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</si>
  <si>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</si>
  <si>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</si>
  <si>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</si>
  <si>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</si>
  <si>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</si>
  <si>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</si>
  <si>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</si>
  <si>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</si>
  <si>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</si>
  <si>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</si>
  <si>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</si>
  <si>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</si>
  <si>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</si>
  <si>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</si>
  <si>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</si>
  <si>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</si>
  <si>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</si>
  <si>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</si>
  <si>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</si>
  <si>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</si>
  <si>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</si>
  <si>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</si>
  <si>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</si>
  <si>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</si>
  <si>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</si>
  <si>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</si>
  <si>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</si>
  <si>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</si>
  <si>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</si>
  <si>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</si>
  <si>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</si>
  <si>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</si>
  <si>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</si>
  <si>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</si>
  <si>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</si>
  <si>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</si>
  <si>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</si>
  <si>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</si>
  <si>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</si>
  <si>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</si>
  <si>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</si>
  <si>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</si>
  <si>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</si>
  <si>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</si>
  <si>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</si>
  <si>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</si>
  <si>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</si>
  <si>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</si>
  <si>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</si>
  <si>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</si>
  <si>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</si>
  <si>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</si>
  <si>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</si>
  <si>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</si>
  <si>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</si>
  <si>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</si>
  <si>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</si>
  <si>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</si>
  <si>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</si>
  <si>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</si>
  <si>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</si>
  <si>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</si>
  <si>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</si>
  <si>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</si>
  <si>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</si>
  <si>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</si>
  <si>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</si>
  <si>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</si>
  <si>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</si>
  <si>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</si>
  <si>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</si>
  <si>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</si>
  <si>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</si>
  <si>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</si>
  <si>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</si>
  <si>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</si>
  <si>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</si>
  <si>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</si>
  <si>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</si>
  <si>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</si>
  <si>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</si>
  <si>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</si>
  <si>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</si>
  <si>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</si>
  <si>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</si>
  <si>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</si>
  <si>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</si>
  <si>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</si>
  <si>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</si>
  <si>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</si>
  <si>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</si>
  <si>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</si>
  <si>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</si>
  <si>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</si>
  <si>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</si>
  <si>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</si>
  <si>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</si>
  <si>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</si>
  <si>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</si>
  <si>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</si>
  <si>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</si>
  <si>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</si>
  <si>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</si>
  <si>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</si>
  <si>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</si>
  <si>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</si>
  <si>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</si>
  <si>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</si>
  <si>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</si>
  <si>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</si>
  <si>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</si>
  <si>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</si>
  <si>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</si>
  <si>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</si>
  <si>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</si>
  <si>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</si>
  <si>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</si>
  <si>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</si>
  <si>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</si>
  <si>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</si>
  <si>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</si>
  <si>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</si>
  <si>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</si>
  <si>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</si>
  <si>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</si>
  <si>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</si>
  <si>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</si>
  <si>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</si>
  <si>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</si>
  <si>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</si>
  <si>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</si>
  <si>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</si>
  <si>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</si>
  <si>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</si>
  <si>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</si>
  <si>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</si>
  <si>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</si>
  <si>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</si>
  <si>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</si>
  <si>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</si>
  <si>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</si>
  <si>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</si>
  <si>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</si>
  <si>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</si>
  <si>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</si>
  <si>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</si>
  <si>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</si>
  <si>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</si>
  <si>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</si>
  <si>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</si>
  <si>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</si>
  <si>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</si>
  <si>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</si>
  <si>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</si>
  <si>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</si>
  <si>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</si>
  <si>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</si>
  <si>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</si>
  <si>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</si>
  <si>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</si>
  <si>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</si>
  <si>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</si>
  <si>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</si>
  <si>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</si>
  <si>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</si>
  <si>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</si>
  <si>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</si>
  <si>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</si>
  <si>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</si>
  <si>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</si>
  <si>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</si>
  <si>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</si>
  <si>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</si>
  <si>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</si>
  <si>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</si>
  <si>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</si>
  <si>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</si>
  <si>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</si>
  <si>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</si>
  <si>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</si>
  <si>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</si>
  <si>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</si>
  <si>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</si>
  <si>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</si>
  <si>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</si>
  <si>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</si>
  <si>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</si>
  <si>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</si>
  <si>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</si>
  <si>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</si>
  <si>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</si>
  <si>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</si>
  <si>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</si>
  <si>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</si>
  <si>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</si>
  <si>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</si>
  <si>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</si>
  <si>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</si>
  <si>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</si>
  <si>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</si>
  <si>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</si>
  <si>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</si>
  <si>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</si>
  <si>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</si>
  <si>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</si>
  <si>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</si>
  <si>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</si>
  <si>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</si>
  <si>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</si>
  <si>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</si>
  <si>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</si>
  <si>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</si>
  <si>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</si>
  <si>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</si>
  <si>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</si>
  <si>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</si>
  <si>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</si>
  <si>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</si>
  <si>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</si>
  <si>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</si>
  <si>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</si>
  <si>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</si>
  <si>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</si>
  <si>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</si>
  <si>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</si>
  <si>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</si>
  <si>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</si>
  <si>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</si>
  <si>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</si>
  <si>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</si>
  <si>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</si>
  <si>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</si>
  <si>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</si>
  <si>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</si>
  <si>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</si>
  <si>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</si>
  <si>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</si>
  <si>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</si>
  <si>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</si>
  <si>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</si>
  <si>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</si>
  <si>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</si>
  <si>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</si>
  <si>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</si>
  <si>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</si>
  <si>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</si>
  <si>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</si>
  <si>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</si>
  <si>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</si>
  <si>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</si>
  <si>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</si>
  <si>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</si>
  <si>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</si>
  <si>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</si>
  <si>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</si>
  <si>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</si>
  <si>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</si>
  <si>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</si>
  <si>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</si>
  <si>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</si>
  <si>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</si>
  <si>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</si>
  <si>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</si>
  <si>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</si>
  <si>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</si>
  <si>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</si>
  <si>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</si>
  <si>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</si>
  <si>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</si>
  <si>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</si>
  <si>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</si>
  <si>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</si>
  <si>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</si>
  <si>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</si>
  <si>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</si>
  <si>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</si>
  <si>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</si>
  <si>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</si>
  <si>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</si>
  <si>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</si>
  <si>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</si>
  <si>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</si>
  <si>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</si>
  <si>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</si>
  <si>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</si>
  <si>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</si>
  <si>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</si>
  <si>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</si>
  <si>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</si>
  <si>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</si>
  <si>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</si>
  <si>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</si>
  <si>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</si>
  <si>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</si>
  <si>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</si>
  <si>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</si>
  <si>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</si>
  <si>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</si>
  <si>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</si>
  <si>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</si>
  <si>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</si>
  <si>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</si>
  <si>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</si>
  <si>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</si>
  <si>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</si>
  <si>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</si>
  <si>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</si>
  <si>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</si>
  <si>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</si>
  <si>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</si>
  <si>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</si>
  <si>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</si>
  <si>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</si>
  <si>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</si>
  <si>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</si>
  <si>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</si>
  <si>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</si>
  <si>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</si>
  <si>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</si>
  <si>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</si>
  <si>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</si>
  <si>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</si>
  <si>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</si>
  <si>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</si>
  <si>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</si>
  <si>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</si>
  <si>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</si>
  <si>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</si>
  <si>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</si>
  <si>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</si>
  <si>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</si>
  <si>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</si>
  <si>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</si>
  <si>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</si>
  <si>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</si>
  <si>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</si>
  <si>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</si>
  <si>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</si>
  <si>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</si>
  <si>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</si>
  <si>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</si>
  <si>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</si>
  <si>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</si>
  <si>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</si>
  <si>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</si>
  <si>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</si>
  <si>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</si>
  <si>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</si>
  <si>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</si>
  <si>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</si>
  <si>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</si>
  <si>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</si>
  <si>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</si>
  <si>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</si>
  <si>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</si>
  <si>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</si>
  <si>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</si>
  <si>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</si>
  <si>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</si>
  <si>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</si>
  <si>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</si>
  <si>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</si>
  <si>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</si>
  <si>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</si>
  <si>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</si>
  <si>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</si>
  <si>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</si>
  <si>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</si>
  <si>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</si>
  <si>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</si>
  <si>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</si>
  <si>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</si>
  <si>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</si>
  <si>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</si>
  <si>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</si>
  <si>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</si>
  <si>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</si>
  <si>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</si>
  <si>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</si>
  <si>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</si>
  <si>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</si>
  <si>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</si>
  <si>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</si>
  <si>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</si>
  <si>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</si>
  <si>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</si>
  <si>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</si>
  <si>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</si>
  <si>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</si>
  <si>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</si>
  <si>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</si>
  <si>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</si>
  <si>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</si>
  <si>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</si>
  <si>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</si>
  <si>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</si>
  <si>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</si>
  <si>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</si>
  <si>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</si>
  <si>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</si>
  <si>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</si>
  <si>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</si>
  <si>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</si>
  <si>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</si>
  <si>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</si>
  <si>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</si>
  <si>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</si>
  <si>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</si>
  <si>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</si>
  <si>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</si>
  <si>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</si>
  <si>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</si>
  <si>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</si>
  <si>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</si>
  <si>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</si>
  <si>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</si>
  <si>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</si>
  <si>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</si>
  <si>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</si>
  <si>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</si>
  <si>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</si>
  <si>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</si>
  <si>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</si>
  <si>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</si>
  <si>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</si>
  <si>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</si>
  <si>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</si>
  <si>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</si>
  <si>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</si>
  <si>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</si>
  <si>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</si>
  <si>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</si>
  <si>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</si>
  <si>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</si>
  <si>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</si>
  <si>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</si>
  <si>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</si>
  <si>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</si>
  <si>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</si>
  <si>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</si>
  <si>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</si>
  <si>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</si>
  <si>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</si>
  <si>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</si>
  <si>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</si>
  <si>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</si>
  <si>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</si>
  <si>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</si>
  <si>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</si>
  <si>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</si>
  <si>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</si>
  <si>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</si>
  <si>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</si>
  <si>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</si>
  <si>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</si>
  <si>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</si>
  <si>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</si>
  <si>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</si>
  <si>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</si>
  <si>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</si>
  <si>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</si>
  <si>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</si>
  <si>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</si>
  <si>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</si>
  <si>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</si>
  <si>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</si>
  <si>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</si>
  <si>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</si>
  <si>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</si>
  <si>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</si>
  <si>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</si>
  <si>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</si>
  <si>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</si>
  <si>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</si>
  <si>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</si>
  <si>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</si>
  <si>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</si>
  <si>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</si>
  <si>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</si>
  <si>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</si>
  <si>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</si>
  <si>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</si>
  <si>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</si>
  <si>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</si>
  <si>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</si>
  <si>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</si>
  <si>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</si>
  <si>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</si>
  <si>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</si>
  <si>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</si>
  <si>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</si>
  <si>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</si>
  <si>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</si>
  <si>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</si>
  <si>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</si>
  <si>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</si>
  <si>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</si>
  <si>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</si>
  <si>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</si>
  <si>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</si>
  <si>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</si>
  <si>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</si>
  <si>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</si>
  <si>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</si>
  <si>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</si>
  <si>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</si>
  <si>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</si>
  <si>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</si>
  <si>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</si>
  <si>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</si>
  <si>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</si>
  <si>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</si>
  <si>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</si>
  <si>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</si>
  <si>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</si>
  <si>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</si>
  <si>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</si>
  <si>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</si>
  <si>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</si>
  <si>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</si>
  <si>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</si>
  <si>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</si>
  <si>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</si>
  <si>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</si>
  <si>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</si>
  <si>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</si>
  <si>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</si>
  <si>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</si>
  <si>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</si>
  <si>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</si>
  <si>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</si>
  <si>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</si>
  <si>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</si>
  <si>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</si>
  <si>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</si>
  <si>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</si>
  <si>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</si>
  <si>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</si>
  <si>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</si>
  <si>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</si>
  <si>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</si>
  <si>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</si>
  <si>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</si>
  <si>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</si>
  <si>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</si>
  <si>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</si>
  <si>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</si>
  <si>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</si>
  <si>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</si>
  <si>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</si>
  <si>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</si>
  <si>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</si>
  <si>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</si>
  <si>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</si>
  <si>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</si>
  <si>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</si>
  <si>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</si>
  <si>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</si>
  <si>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</si>
  <si>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</si>
  <si>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</si>
  <si>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</si>
  <si>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</si>
  <si>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</si>
  <si>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</si>
  <si>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</si>
  <si>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</si>
  <si>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</si>
  <si>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</si>
  <si>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</si>
  <si>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</si>
  <si>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</si>
  <si>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</si>
  <si>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</si>
  <si>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</si>
  <si>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</si>
  <si>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</si>
  <si>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</si>
  <si>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</si>
  <si>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</si>
  <si>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</si>
  <si>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</si>
  <si>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</si>
  <si>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</si>
  <si>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</si>
  <si>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</si>
  <si>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</si>
  <si>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</si>
  <si>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</si>
  <si>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</si>
  <si>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</si>
  <si>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</si>
  <si>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</si>
  <si>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</si>
  <si>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</si>
  <si>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</si>
  <si>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</si>
  <si>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</si>
  <si>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</si>
  <si>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</si>
  <si>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</si>
  <si>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</si>
  <si>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</si>
  <si>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</si>
  <si>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</si>
  <si>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</si>
  <si>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</si>
  <si>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</si>
  <si>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</si>
  <si>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</si>
  <si>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</si>
  <si>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</si>
  <si>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</si>
  <si>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</si>
  <si>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</si>
  <si>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</si>
  <si>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</si>
  <si>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</si>
  <si>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</si>
  <si>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</si>
  <si>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</si>
  <si>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</si>
  <si>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</si>
  <si>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</si>
  <si>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</si>
  <si>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</si>
  <si>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</si>
  <si>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</si>
  <si>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</si>
  <si>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</si>
  <si>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</si>
  <si>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</si>
  <si>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</si>
  <si>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</si>
  <si>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</si>
  <si>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</si>
  <si>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</si>
  <si>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</si>
  <si>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</si>
  <si>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</si>
  <si>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</si>
  <si>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</si>
  <si>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</si>
  <si>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</si>
  <si>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</si>
  <si>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</si>
  <si>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</si>
  <si>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</si>
  <si>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</si>
  <si>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</si>
  <si>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</si>
  <si>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</si>
  <si>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</si>
  <si>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</si>
  <si>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</si>
  <si>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</si>
  <si>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</si>
  <si>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</si>
  <si>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</si>
  <si>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</si>
  <si>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</si>
  <si>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</si>
  <si>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</si>
  <si>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</si>
  <si>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</si>
  <si>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</si>
  <si>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</si>
  <si>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</si>
  <si>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</si>
  <si>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</si>
  <si>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</si>
  <si>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</si>
  <si>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</si>
  <si>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</si>
  <si>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</si>
  <si>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</si>
  <si>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</si>
  <si>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</si>
  <si>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</si>
  <si>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</si>
  <si>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</si>
  <si>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</si>
  <si>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</si>
  <si>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</si>
  <si>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</si>
  <si>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</si>
  <si>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</si>
  <si>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</si>
  <si>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</si>
  <si>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</si>
  <si>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</si>
  <si>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</si>
  <si>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</si>
  <si>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</si>
  <si>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</si>
  <si>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</si>
  <si>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</si>
  <si>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</si>
  <si>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</si>
  <si>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</si>
  <si>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</si>
  <si>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</si>
  <si>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</si>
  <si>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</si>
  <si>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</si>
  <si>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</si>
  <si>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</si>
  <si>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</si>
  <si>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</si>
  <si>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</si>
  <si>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</si>
  <si>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</si>
  <si>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</si>
  <si>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</si>
  <si>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</si>
  <si>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</si>
  <si>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</si>
  <si>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</si>
  <si>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</si>
  <si>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</si>
  <si>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</si>
  <si>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</si>
  <si>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</si>
  <si>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</si>
  <si>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</si>
  <si>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</si>
  <si>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</si>
  <si>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</si>
  <si>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</si>
  <si>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</si>
  <si>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</si>
  <si>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</si>
  <si>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</si>
  <si>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</si>
  <si>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</si>
  <si>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</si>
  <si>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</si>
  <si>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</si>
  <si>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</si>
  <si>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</si>
  <si>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</si>
  <si>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</si>
  <si>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</si>
  <si>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</si>
  <si>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</si>
  <si>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</si>
  <si>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</si>
  <si>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</si>
  <si>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</si>
  <si>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</si>
  <si>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</si>
  <si>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</si>
  <si>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</si>
  <si>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</si>
  <si>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</si>
  <si>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</si>
  <si>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</si>
  <si>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</si>
  <si>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</si>
  <si>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</si>
  <si>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</si>
  <si>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</si>
  <si>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</si>
  <si>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</si>
  <si>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</si>
  <si>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</si>
  <si>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</si>
  <si>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</si>
  <si>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</si>
  <si>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</si>
  <si>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</si>
  <si>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</si>
  <si>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</si>
  <si>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</si>
  <si>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</si>
  <si>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</si>
  <si>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</si>
  <si>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</si>
  <si>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</si>
  <si>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</si>
  <si>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</si>
  <si>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</si>
  <si>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</si>
  <si>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</si>
  <si>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</si>
  <si>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</si>
  <si>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</si>
  <si>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</si>
  <si>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</si>
  <si>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</si>
  <si>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</si>
  <si>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</si>
  <si>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</si>
  <si>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</si>
  <si>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</si>
  <si>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</si>
  <si>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</si>
  <si>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</si>
  <si>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</si>
  <si>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</si>
  <si>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</si>
  <si>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</si>
  <si>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</si>
  <si>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</si>
  <si>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</si>
  <si>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</si>
  <si>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</si>
  <si>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</si>
  <si>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</si>
  <si>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</si>
  <si>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</si>
  <si>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</si>
  <si>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</si>
  <si>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</si>
  <si>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</si>
  <si>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</si>
  <si>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</si>
  <si>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</si>
  <si>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</si>
  <si>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</si>
  <si>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</si>
  <si>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</si>
  <si>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</si>
  <si>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</si>
  <si>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</si>
  <si>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</si>
  <si>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</si>
  <si>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</si>
  <si>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</si>
  <si>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</si>
  <si>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</si>
  <si>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</si>
  <si>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</si>
  <si>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</si>
  <si>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</si>
  <si>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</si>
  <si>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</si>
  <si>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</si>
  <si>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</si>
  <si>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</si>
  <si>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</si>
  <si>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</si>
  <si>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</si>
  <si>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</si>
  <si>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</si>
  <si>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</si>
  <si>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</si>
  <si>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</si>
  <si>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</si>
  <si>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</si>
  <si>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</si>
  <si>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</si>
  <si>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</si>
  <si>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</si>
  <si>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</si>
  <si>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</si>
  <si>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</si>
  <si>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</si>
  <si>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</si>
  <si>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</si>
  <si>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</si>
  <si>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</si>
  <si>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</si>
  <si>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</si>
  <si>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</si>
  <si>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</si>
  <si>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</si>
  <si>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</si>
  <si>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</si>
  <si>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</si>
  <si>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</si>
  <si>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</si>
  <si>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</si>
  <si>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</si>
  <si>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</si>
  <si>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</si>
  <si>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</si>
  <si>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</si>
  <si>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</si>
  <si>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</si>
  <si>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</si>
  <si>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</si>
  <si>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</si>
  <si>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</si>
  <si>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</si>
  <si>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</si>
  <si>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</si>
  <si>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</si>
  <si>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</si>
  <si>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</si>
  <si>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</si>
  <si>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</si>
  <si>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</si>
  <si>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</si>
  <si>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</si>
  <si>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</si>
  <si>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</si>
  <si>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</si>
  <si>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</si>
  <si>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</si>
  <si>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</si>
  <si>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</si>
  <si>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</si>
  <si>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</si>
  <si>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</si>
  <si>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</si>
  <si>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</si>
  <si>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</si>
  <si>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</si>
  <si>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</si>
  <si>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</si>
  <si>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</si>
  <si>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</si>
  <si>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</si>
  <si>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</si>
  <si>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</si>
  <si>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</si>
  <si>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</si>
  <si>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</si>
  <si>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</si>
  <si>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</si>
  <si>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</si>
  <si>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</si>
  <si>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</si>
  <si>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</si>
  <si>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</si>
  <si>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</si>
  <si>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</si>
  <si>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</si>
  <si>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</si>
  <si>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</si>
  <si>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</si>
  <si>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</si>
  <si>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</si>
  <si>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</si>
  <si>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</si>
  <si>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</si>
  <si>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</si>
  <si>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</si>
  <si>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</si>
  <si>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</si>
  <si>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</si>
  <si>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</si>
  <si>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</si>
  <si>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</si>
  <si>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</si>
  <si>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</si>
  <si>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</si>
  <si>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</si>
  <si>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</si>
  <si>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</si>
  <si>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</si>
  <si>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</si>
  <si>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</si>
  <si>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</si>
  <si>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</si>
  <si>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</si>
  <si>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</si>
  <si>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</si>
  <si>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</si>
  <si>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</si>
  <si>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</si>
  <si>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</si>
  <si>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</si>
  <si>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</si>
  <si>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</si>
  <si>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</si>
  <si>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</si>
  <si>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</si>
  <si>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</si>
  <si>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</si>
  <si>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</si>
  <si>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</si>
  <si>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</si>
  <si>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</si>
  <si>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</si>
  <si>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</si>
  <si>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</si>
  <si>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</si>
  <si>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</si>
  <si>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</si>
  <si>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</si>
  <si>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</si>
  <si>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</si>
  <si>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</si>
  <si>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</si>
  <si>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</si>
  <si>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</si>
  <si>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</si>
  <si>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</si>
  <si>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</si>
  <si>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</si>
  <si>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</si>
  <si>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</si>
  <si>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</si>
  <si>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</si>
  <si>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</si>
  <si>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</si>
  <si>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</si>
  <si>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</si>
  <si>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</si>
  <si>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</si>
  <si>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</si>
  <si>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</si>
  <si>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</si>
  <si>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</si>
  <si>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</si>
  <si>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</si>
  <si>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</si>
  <si>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</si>
  <si>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</si>
  <si>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</si>
  <si>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</si>
  <si>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</si>
  <si>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</si>
  <si>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</si>
  <si>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</si>
  <si>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</si>
  <si>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</si>
  <si>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</si>
  <si>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</si>
  <si>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</si>
  <si>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</si>
  <si>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</si>
  <si>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</si>
  <si>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</si>
  <si>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</si>
  <si>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</si>
  <si>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</si>
  <si>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</si>
  <si>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</si>
  <si>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</si>
  <si>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</si>
  <si>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</si>
  <si>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</si>
  <si>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</si>
  <si>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</si>
  <si>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</si>
  <si>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</si>
  <si>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</si>
  <si>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</si>
  <si>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</si>
  <si>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</si>
  <si>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</si>
  <si>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</si>
  <si>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</si>
  <si>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</si>
  <si>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</si>
  <si>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</si>
  <si>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</si>
  <si>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</si>
  <si>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</si>
  <si>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</si>
  <si>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</si>
  <si>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</si>
  <si>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</si>
  <si>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</si>
  <si>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</si>
  <si>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</si>
  <si>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</si>
  <si>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</si>
  <si>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</si>
  <si>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</si>
  <si>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</si>
  <si>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</si>
  <si>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</si>
  <si>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</si>
  <si>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</si>
  <si>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</si>
  <si>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</si>
  <si>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</si>
  <si>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</si>
  <si>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</si>
  <si>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</si>
  <si>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</si>
  <si>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</si>
  <si>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</si>
  <si>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</si>
  <si>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</si>
  <si>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</si>
  <si>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</si>
  <si>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</si>
  <si>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</si>
  <si>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</si>
  <si>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</si>
  <si>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</si>
  <si>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</si>
  <si>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</si>
  <si>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</si>
  <si>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</si>
  <si>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</si>
  <si>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</si>
  <si>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</si>
  <si>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</si>
  <si>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</si>
  <si>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</si>
  <si>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</si>
  <si>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</si>
  <si>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</si>
  <si>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</si>
  <si>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</si>
  <si>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</si>
  <si>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</si>
  <si>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</si>
  <si>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</si>
  <si>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</si>
  <si>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</si>
  <si>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</si>
  <si>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</si>
  <si>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</si>
  <si>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</si>
  <si>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</si>
  <si>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</si>
  <si>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</si>
  <si>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</si>
  <si>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</si>
  <si>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</si>
  <si>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</si>
  <si>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</si>
  <si>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</si>
  <si>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</si>
  <si>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</si>
  <si>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</si>
  <si>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</si>
  <si>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</si>
  <si>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</si>
  <si>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</si>
  <si>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</si>
  <si>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</si>
  <si>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</si>
  <si>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</si>
  <si>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</si>
  <si>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</si>
  <si>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</si>
  <si>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</si>
  <si>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</si>
  <si>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</si>
  <si>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</si>
  <si>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</si>
  <si>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</si>
  <si>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</si>
  <si>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</si>
  <si>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</si>
  <si>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</si>
  <si>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</si>
  <si>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</si>
  <si>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</si>
  <si>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</si>
  <si>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</si>
  <si>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</si>
  <si>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</si>
  <si>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</si>
  <si>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</si>
  <si>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</si>
  <si>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</si>
  <si>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</si>
  <si>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</si>
  <si>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</si>
  <si>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</si>
  <si>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</si>
  <si>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</si>
  <si>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</si>
  <si>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</si>
  <si>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</si>
  <si>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</si>
  <si>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</si>
  <si>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</si>
  <si>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</si>
  <si>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</si>
  <si>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</si>
  <si>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</si>
  <si>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</si>
  <si>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</si>
  <si>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</si>
  <si>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</si>
  <si>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</si>
  <si>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</si>
  <si>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</si>
  <si>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</si>
  <si>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</si>
  <si>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</si>
  <si>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</si>
  <si>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</si>
  <si>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</si>
  <si>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</si>
  <si>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</si>
  <si>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</si>
  <si>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</si>
  <si>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</si>
  <si>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</si>
  <si>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</si>
  <si>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</si>
  <si>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</si>
  <si>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</si>
  <si>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</si>
  <si>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</si>
  <si>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</si>
  <si>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</si>
  <si>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</si>
  <si>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</si>
  <si>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</si>
  <si>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</si>
  <si>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</si>
  <si>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</si>
  <si>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</si>
  <si>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</si>
  <si>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</si>
  <si>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</si>
  <si>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</si>
  <si>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</si>
  <si>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</si>
  <si>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</si>
  <si>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</si>
  <si>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</si>
  <si>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</si>
  <si>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</si>
  <si>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</si>
  <si>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</si>
  <si>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</si>
  <si>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</si>
  <si>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</si>
  <si>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</si>
  <si>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</si>
  <si>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</si>
  <si>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</si>
  <si>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</si>
  <si>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</si>
  <si>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</si>
  <si>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</si>
  <si>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</si>
  <si>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</si>
  <si>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</si>
  <si>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</si>
  <si>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</si>
  <si>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</si>
  <si>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</si>
  <si>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</si>
  <si>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</si>
  <si>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</si>
  <si>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</si>
  <si>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</si>
  <si>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</si>
  <si>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</si>
  <si>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</si>
  <si>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</si>
  <si>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</si>
  <si>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</si>
  <si>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</si>
  <si>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</si>
  <si>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</si>
  <si>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</si>
  <si>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</si>
  <si>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</si>
  <si>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</si>
  <si>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</si>
  <si>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</si>
  <si>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</si>
  <si>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</si>
  <si>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</si>
  <si>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</si>
  <si>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</si>
  <si>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</si>
  <si>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</si>
  <si>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</si>
  <si>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</si>
  <si>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</si>
  <si>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</si>
  <si>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</si>
  <si>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</si>
  <si>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</si>
  <si>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</si>
  <si>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</si>
  <si>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</si>
  <si>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</si>
  <si>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</si>
  <si>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</si>
  <si>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</si>
  <si>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</si>
  <si>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</si>
  <si>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</si>
  <si>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</si>
  <si>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</si>
  <si>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</si>
  <si>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</si>
  <si>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</si>
  <si>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</si>
  <si>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</si>
  <si>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</si>
  <si>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</si>
  <si>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</si>
  <si>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</si>
  <si>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</si>
  <si>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</si>
  <si>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</si>
  <si>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</si>
  <si>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</si>
  <si>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</si>
  <si>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</si>
  <si>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</si>
  <si>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</si>
  <si>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</si>
  <si>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</si>
  <si>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</si>
  <si>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</si>
  <si>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</si>
  <si>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</si>
  <si>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</si>
  <si>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</si>
  <si>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</si>
  <si>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</si>
  <si>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</si>
  <si>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</si>
  <si>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</si>
  <si>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</si>
  <si>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</si>
  <si>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</si>
  <si>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</si>
  <si>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</si>
  <si>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</si>
  <si>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</si>
  <si>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</si>
  <si>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</si>
  <si>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</si>
  <si>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</si>
  <si>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</si>
  <si>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</si>
  <si>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</si>
  <si>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</si>
  <si>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</si>
  <si>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</si>
  <si>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</si>
  <si>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</si>
  <si>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</si>
  <si>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</si>
  <si>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</si>
  <si>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</si>
  <si>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</si>
  <si>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</si>
  <si>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</si>
  <si>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</si>
  <si>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</si>
  <si>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</si>
  <si>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</si>
  <si>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</si>
  <si>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</si>
  <si>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</si>
  <si>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</si>
  <si>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</si>
  <si>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</si>
  <si>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</si>
  <si>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</si>
  <si>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</si>
  <si>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</si>
  <si>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</si>
  <si>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</si>
  <si>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</si>
  <si>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</si>
  <si>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</si>
  <si>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</si>
  <si>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</si>
  <si>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</si>
  <si>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</si>
  <si>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</si>
  <si>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</si>
  <si>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</si>
  <si>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</si>
  <si>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</si>
  <si>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</si>
  <si>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</si>
  <si>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</si>
  <si>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</si>
  <si>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</si>
  <si>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</si>
  <si>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</si>
  <si>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</si>
  <si>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</si>
  <si>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</si>
  <si>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</si>
  <si>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</si>
  <si>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</si>
  <si>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</si>
  <si>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</si>
  <si>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</si>
  <si>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</si>
  <si>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</si>
  <si>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</si>
  <si>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</si>
  <si>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</si>
  <si>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</si>
  <si>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</si>
  <si>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</si>
  <si>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</si>
  <si>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</si>
  <si>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</si>
  <si>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</si>
  <si>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</si>
  <si>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</si>
  <si>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</si>
  <si>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</si>
  <si>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</si>
  <si>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</si>
  <si>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</si>
  <si>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</si>
  <si>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</si>
  <si>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</si>
  <si>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</si>
  <si>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</si>
  <si>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</si>
  <si>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</si>
  <si>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</si>
  <si>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</si>
  <si>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</si>
  <si>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</si>
  <si>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</si>
  <si>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</si>
  <si>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</si>
  <si>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</si>
  <si>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</si>
  <si>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</si>
  <si>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</si>
  <si>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</si>
  <si>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</si>
  <si>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</si>
  <si>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</si>
  <si>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</si>
  <si>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</si>
  <si>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</si>
  <si>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</si>
  <si>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</si>
  <si>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</si>
  <si>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</si>
  <si>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</si>
  <si>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</si>
  <si>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</si>
  <si>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</si>
  <si>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</si>
  <si>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</si>
  <si>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</si>
  <si>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</si>
  <si>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</si>
  <si>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</si>
  <si>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</si>
  <si>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</si>
  <si>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</si>
  <si>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</si>
  <si>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</si>
  <si>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</si>
  <si>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</si>
  <si>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</si>
  <si>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</si>
  <si>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</si>
  <si>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</si>
  <si>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</si>
  <si>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</si>
  <si>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</si>
  <si>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</si>
  <si>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</si>
  <si>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</si>
  <si>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</si>
  <si>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</si>
  <si>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</si>
  <si>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</si>
  <si>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</si>
  <si>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</si>
  <si>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</si>
  <si>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</si>
  <si>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</si>
  <si>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</si>
  <si>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</si>
  <si>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</si>
  <si>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</si>
  <si>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</si>
  <si>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</si>
  <si>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</si>
  <si>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</si>
  <si>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</si>
  <si>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</si>
  <si>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</si>
  <si>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</si>
  <si>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</si>
  <si>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</si>
  <si>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</si>
  <si>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</si>
  <si>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</si>
  <si>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</si>
  <si>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</si>
  <si>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</si>
  <si>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</si>
  <si>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</si>
  <si>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</si>
  <si>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</si>
  <si>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</si>
  <si>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</si>
  <si>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</si>
  <si>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</si>
  <si>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</si>
  <si>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</si>
  <si>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</si>
  <si>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</si>
  <si>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</si>
  <si>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</si>
  <si>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</si>
  <si>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</si>
  <si>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</si>
  <si>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</si>
  <si>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</si>
  <si>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</si>
  <si>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</si>
  <si>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</si>
  <si>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</si>
  <si>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</si>
  <si>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</si>
  <si>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</si>
  <si>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</si>
  <si>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</si>
  <si>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</si>
  <si>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</si>
  <si>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</si>
  <si>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</si>
  <si>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</si>
  <si>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</si>
  <si>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</si>
  <si>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</si>
  <si>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</si>
  <si>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</si>
  <si>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</si>
  <si>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</si>
  <si>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</si>
  <si>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</si>
  <si>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</si>
  <si>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</si>
  <si>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</si>
  <si>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</si>
  <si>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</si>
  <si>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</si>
  <si>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</si>
  <si>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</si>
  <si>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</si>
  <si>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</si>
  <si>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</si>
  <si>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</si>
  <si>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</si>
  <si>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</si>
  <si>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</si>
  <si>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</si>
  <si>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</si>
  <si>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</si>
  <si>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</si>
  <si>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</si>
  <si>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</si>
  <si>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</si>
  <si>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</si>
  <si>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</si>
  <si>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</si>
  <si>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</si>
  <si>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</si>
  <si>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</si>
  <si>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</si>
  <si>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</si>
  <si>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</si>
  <si>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</si>
  <si>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</si>
  <si>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</si>
  <si>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</si>
  <si>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</si>
  <si>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</si>
  <si>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</si>
  <si>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</si>
  <si>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</si>
  <si>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</si>
  <si>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</si>
  <si>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</si>
  <si>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</si>
  <si>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</si>
  <si>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</si>
  <si>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</si>
  <si>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</si>
  <si>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</si>
  <si>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</si>
  <si>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</si>
  <si>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</si>
  <si>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</si>
  <si>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</si>
  <si>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</si>
  <si>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</si>
  <si>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</si>
  <si>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</si>
  <si>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</si>
  <si>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</si>
  <si>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</si>
  <si>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</si>
  <si>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</si>
  <si>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</si>
  <si>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</si>
  <si>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</si>
  <si>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</si>
  <si>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</si>
  <si>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</si>
  <si>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</si>
  <si>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</si>
  <si>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</si>
  <si>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</si>
  <si>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</si>
  <si>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</si>
  <si>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</si>
  <si>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</si>
  <si>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</si>
  <si>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</si>
  <si>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</si>
  <si>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</si>
  <si>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</si>
  <si>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</si>
  <si>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</si>
  <si>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</si>
  <si>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</si>
  <si>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</si>
  <si>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</si>
  <si>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</si>
  <si>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</si>
  <si>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</si>
  <si>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</si>
  <si>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</si>
  <si>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</si>
  <si>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</si>
  <si>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</si>
  <si>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</si>
  <si>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</si>
  <si>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</si>
  <si>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</si>
  <si>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</si>
  <si>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</si>
  <si>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</si>
  <si>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</si>
  <si>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</si>
  <si>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</si>
  <si>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</si>
  <si>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</si>
  <si>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</si>
  <si>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</si>
  <si>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</si>
  <si>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</si>
  <si>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</si>
  <si>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</si>
  <si>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</si>
  <si>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</si>
  <si>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</si>
  <si>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</si>
  <si>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</si>
  <si>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</si>
  <si>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</si>
  <si>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</si>
  <si>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</si>
  <si>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</si>
  <si>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</si>
  <si>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</si>
  <si>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</si>
  <si>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</si>
  <si>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</si>
  <si>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</si>
  <si>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</si>
  <si>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</si>
  <si>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</si>
  <si>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</si>
  <si>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</si>
  <si>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</si>
  <si>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</si>
  <si>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</si>
  <si>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</si>
  <si>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</si>
  <si>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</si>
  <si>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</si>
  <si>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</si>
  <si>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</si>
  <si>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</si>
  <si>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</si>
  <si>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</si>
  <si>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</si>
  <si>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</si>
  <si>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</si>
  <si>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</si>
  <si>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</si>
  <si>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</si>
  <si>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</si>
  <si>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</si>
  <si>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</si>
  <si>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</si>
  <si>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</si>
  <si>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</si>
  <si>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</si>
  <si>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</si>
  <si>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</si>
  <si>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</si>
  <si>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</si>
  <si>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</si>
  <si>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</si>
  <si>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</si>
  <si>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</si>
  <si>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</si>
  <si>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</si>
  <si>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</si>
  <si>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</si>
  <si>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</si>
  <si>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</si>
  <si>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</si>
  <si>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</si>
  <si>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</si>
  <si>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</si>
  <si>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</si>
  <si>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</si>
  <si>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</si>
  <si>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</si>
  <si>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</si>
  <si>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</si>
  <si>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</si>
  <si>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</si>
  <si>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</si>
  <si>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</si>
  <si>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</si>
  <si>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</si>
  <si>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</si>
  <si>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</si>
  <si>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</si>
  <si>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</si>
  <si>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</si>
  <si>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</si>
  <si>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</si>
  <si>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</si>
  <si>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</si>
  <si>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</si>
  <si>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</si>
  <si>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</si>
  <si>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</si>
  <si>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</si>
  <si>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</si>
  <si>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</si>
  <si>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</si>
  <si>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</si>
  <si>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</si>
  <si>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</si>
  <si>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</si>
  <si>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</si>
  <si>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</si>
  <si>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</si>
  <si>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</si>
  <si>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</si>
  <si>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</si>
  <si>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</si>
  <si>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</si>
  <si>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</si>
  <si>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</si>
  <si>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</si>
  <si>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</si>
  <si>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</si>
  <si>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</si>
  <si>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</si>
  <si>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</si>
  <si>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</si>
  <si>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</si>
  <si>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</si>
  <si>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</si>
  <si>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</si>
  <si>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</si>
  <si>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</si>
  <si>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</si>
  <si>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</si>
  <si>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</si>
  <si>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</si>
  <si>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</si>
  <si>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</si>
  <si>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</si>
  <si>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</si>
  <si>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</si>
  <si>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</si>
  <si>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</si>
  <si>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</si>
  <si>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</si>
  <si>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</si>
  <si>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</si>
  <si>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</si>
  <si>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</si>
  <si>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</si>
  <si>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</si>
  <si>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</si>
  <si>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</si>
  <si>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</si>
  <si>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</si>
  <si>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</si>
  <si>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</si>
  <si>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</si>
  <si>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</si>
  <si>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</si>
  <si>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</si>
  <si>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</si>
  <si>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</si>
  <si>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</si>
  <si>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</si>
  <si>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</si>
  <si>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</si>
  <si>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</si>
  <si>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</si>
  <si>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</si>
  <si>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</si>
  <si>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</si>
  <si>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</si>
  <si>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</si>
  <si>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</si>
  <si>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</si>
  <si>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</si>
  <si>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</si>
  <si>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</si>
  <si>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</si>
  <si>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</si>
  <si>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</si>
  <si>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</si>
  <si>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</si>
  <si>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</si>
  <si>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</si>
  <si>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</si>
  <si>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</si>
  <si>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</si>
  <si>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</si>
  <si>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</si>
  <si>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</si>
  <si>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</si>
  <si>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</si>
  <si>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</si>
  <si>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</si>
  <si>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</si>
  <si>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</si>
  <si>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</si>
  <si>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</si>
  <si>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</si>
  <si>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</si>
  <si>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</si>
  <si>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</si>
  <si>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</si>
  <si>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</si>
  <si>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</si>
  <si>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</si>
  <si>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</si>
  <si>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</si>
  <si>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</si>
  <si>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</si>
  <si>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</si>
  <si>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</si>
  <si>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</si>
  <si>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</si>
  <si>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</si>
  <si>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</si>
  <si>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</si>
  <si>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</si>
  <si>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</si>
  <si>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</si>
  <si>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</si>
  <si>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</si>
  <si>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</si>
  <si>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</si>
  <si>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</si>
  <si>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</si>
  <si>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</si>
  <si>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</si>
  <si>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</si>
  <si>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</si>
  <si>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</si>
  <si>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</si>
  <si>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</si>
  <si>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</si>
  <si>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</si>
  <si>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</si>
  <si>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</si>
  <si>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</si>
  <si>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</si>
  <si>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</si>
  <si>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</si>
  <si>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</si>
  <si>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</si>
  <si>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</si>
  <si>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</si>
  <si>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</si>
  <si>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</si>
  <si>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</si>
  <si>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</si>
  <si>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</si>
  <si>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</si>
  <si>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</si>
  <si>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</si>
  <si>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</si>
  <si>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</si>
  <si>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</si>
  <si>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</si>
  <si>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</si>
  <si>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</si>
  <si>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</si>
  <si>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</si>
  <si>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</si>
  <si>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</si>
  <si>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</si>
  <si>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</si>
  <si>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</si>
  <si>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</si>
  <si>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</si>
  <si>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</si>
  <si>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</si>
  <si>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</si>
  <si>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</si>
  <si>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</si>
  <si>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</si>
  <si>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</si>
  <si>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</si>
  <si>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</si>
  <si>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</si>
  <si>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</si>
  <si>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</si>
  <si>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</si>
  <si>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</si>
  <si>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</si>
  <si>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</si>
  <si>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</si>
  <si>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</si>
  <si>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</si>
  <si>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</si>
  <si>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</si>
  <si>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</si>
  <si>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</si>
  <si>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</si>
  <si>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</si>
  <si>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</si>
  <si>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</si>
  <si>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</si>
  <si>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</si>
  <si>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</si>
  <si>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</si>
  <si>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</si>
  <si>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</si>
  <si>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</si>
  <si>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</si>
  <si>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</si>
  <si>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</si>
  <si>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</si>
  <si>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</si>
  <si>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</si>
  <si>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</si>
  <si>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</si>
  <si>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</si>
  <si>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</si>
  <si>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</si>
  <si>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</si>
  <si>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</si>
  <si>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</si>
  <si>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</si>
  <si>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</si>
  <si>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</si>
  <si>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</si>
  <si>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</si>
  <si>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</si>
  <si>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</si>
  <si>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</si>
  <si>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</si>
  <si>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</si>
  <si>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</si>
  <si>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</si>
  <si>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</si>
  <si>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</si>
  <si>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</si>
  <si>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</si>
  <si>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</si>
  <si>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</si>
  <si>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</si>
  <si>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</si>
  <si>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</si>
  <si>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</si>
  <si>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</si>
  <si>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</si>
  <si>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</si>
  <si>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</si>
  <si>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</si>
  <si>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</si>
  <si>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</si>
  <si>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</si>
  <si>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</si>
  <si>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</si>
  <si>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</si>
  <si>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</si>
  <si>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</si>
  <si>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</si>
  <si>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</si>
  <si>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</si>
  <si>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</si>
  <si>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</si>
  <si>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</si>
  <si>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</si>
  <si>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</si>
  <si>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</si>
  <si>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</si>
  <si>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</si>
  <si>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</si>
  <si>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</si>
  <si>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</si>
  <si>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</si>
  <si>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</si>
  <si>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</si>
  <si>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</si>
  <si>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</si>
  <si>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</si>
  <si>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</si>
  <si>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</si>
  <si>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</si>
  <si>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</si>
  <si>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</si>
  <si>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</si>
  <si>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</si>
  <si>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</si>
  <si>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</si>
  <si>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</si>
  <si>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</si>
  <si>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</si>
  <si>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</si>
  <si>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</si>
  <si>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</si>
  <si>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</si>
  <si>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</si>
  <si>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</si>
  <si>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</si>
  <si>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</si>
  <si>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</si>
  <si>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</si>
  <si>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</si>
  <si>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</si>
  <si>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</si>
  <si>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</si>
  <si>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</si>
  <si>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</si>
  <si>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</si>
  <si>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</si>
  <si>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</si>
  <si>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</si>
  <si>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</si>
  <si>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</si>
  <si>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</si>
  <si>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</si>
  <si>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</si>
  <si>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</si>
  <si>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</si>
  <si>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</si>
  <si>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</si>
  <si>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</si>
  <si>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</si>
  <si>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</si>
  <si>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</si>
  <si>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</si>
  <si>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</si>
  <si>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</si>
  <si>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</si>
  <si>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</si>
  <si>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</si>
  <si>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</si>
  <si>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</si>
  <si>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</si>
  <si>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</si>
  <si>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</si>
  <si>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</si>
  <si>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</si>
  <si>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</si>
  <si>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</si>
  <si>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</si>
  <si>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</si>
  <si>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</si>
  <si>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</si>
  <si>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</si>
  <si>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</si>
  <si>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</si>
  <si>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</si>
  <si>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</si>
  <si>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</si>
  <si>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</si>
  <si>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</si>
  <si>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</si>
  <si>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</si>
  <si>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</si>
  <si>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</si>
  <si>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</si>
  <si>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</si>
  <si>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</si>
  <si>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</si>
  <si>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</si>
  <si>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</si>
  <si>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</si>
  <si>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</si>
  <si>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</si>
  <si>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</si>
  <si>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</si>
  <si>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</si>
  <si>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</si>
  <si>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</si>
  <si>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</si>
  <si>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</si>
  <si>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</si>
  <si>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</si>
  <si>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</si>
  <si>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</si>
  <si>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</si>
  <si>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</si>
  <si>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</si>
  <si>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</si>
  <si>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</si>
  <si>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</si>
  <si>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</si>
  <si>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</si>
  <si>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</si>
  <si>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</si>
  <si>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</si>
  <si>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</si>
  <si>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</si>
  <si>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</si>
  <si>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</si>
  <si>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</si>
  <si>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</si>
  <si>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</si>
  <si>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</si>
  <si>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</si>
  <si>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</si>
  <si>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</si>
  <si>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</si>
  <si>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</si>
  <si>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</si>
  <si>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</si>
  <si>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</si>
  <si>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</si>
  <si>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</si>
  <si>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</si>
  <si>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</si>
  <si>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</si>
  <si>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</si>
  <si>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</si>
  <si>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</si>
  <si>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</si>
  <si>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</si>
  <si>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</si>
  <si>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</si>
  <si>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</si>
  <si>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</si>
  <si>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</si>
  <si>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</si>
  <si>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</si>
  <si>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</si>
  <si>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</si>
  <si>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</si>
  <si>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</si>
  <si>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</si>
  <si>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</si>
  <si>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</si>
  <si>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</si>
  <si>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</si>
  <si>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</si>
  <si>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</si>
  <si>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</si>
  <si>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</si>
  <si>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</si>
  <si>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</si>
  <si>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</si>
  <si>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</si>
  <si>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</si>
  <si>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</si>
  <si>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</si>
  <si>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</si>
  <si>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</si>
  <si>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</si>
  <si>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</si>
  <si>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</si>
  <si>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</si>
  <si>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</si>
  <si>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</si>
  <si>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</si>
  <si>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</si>
  <si>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</si>
  <si>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</si>
  <si>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</si>
  <si>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</si>
  <si>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</si>
  <si>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</si>
  <si>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</si>
  <si>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</si>
  <si>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</si>
  <si>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</si>
  <si>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</si>
  <si>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</si>
  <si>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</si>
  <si>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</si>
  <si>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</si>
  <si>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</si>
  <si>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</si>
  <si>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</si>
  <si>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</si>
  <si>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</si>
  <si>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</si>
  <si>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</si>
  <si>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</si>
  <si>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</si>
  <si>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</si>
  <si>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</si>
  <si>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</si>
  <si>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</si>
  <si>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</si>
  <si>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</si>
  <si>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</si>
  <si>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</si>
  <si>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</si>
  <si>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</si>
  <si>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</si>
  <si>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</si>
  <si>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</si>
  <si>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</si>
  <si>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</si>
  <si>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</si>
  <si>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</si>
  <si>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</si>
  <si>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</si>
  <si>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</si>
  <si>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</si>
  <si>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</si>
  <si>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</si>
  <si>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</si>
  <si>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</si>
  <si>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</si>
  <si>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</si>
  <si>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</si>
  <si>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</si>
  <si>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</si>
  <si>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</si>
  <si>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</si>
  <si>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</si>
  <si>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</si>
  <si>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</si>
  <si>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</si>
  <si>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</si>
  <si>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</si>
  <si>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</si>
  <si>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</si>
  <si>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</si>
  <si>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</si>
  <si>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</si>
  <si>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</si>
  <si>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</si>
  <si>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</si>
  <si>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</si>
  <si>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</si>
  <si>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</si>
  <si>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</si>
  <si>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</si>
  <si>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</si>
  <si>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</si>
  <si>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</si>
  <si>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</si>
  <si>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</si>
  <si>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</si>
  <si>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</si>
  <si>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</si>
  <si>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</si>
  <si>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</si>
  <si>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</si>
  <si>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</si>
  <si>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</si>
  <si>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</si>
  <si>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</si>
  <si>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</si>
  <si>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</si>
  <si>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</si>
  <si>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</si>
  <si>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</si>
  <si>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</si>
  <si>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</si>
  <si>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</si>
  <si>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</si>
  <si>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</si>
  <si>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</si>
  <si>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</si>
  <si>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</si>
  <si>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</si>
  <si>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</si>
  <si>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</si>
  <si>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</si>
  <si>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</si>
  <si>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</si>
  <si>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</si>
  <si>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</si>
  <si>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</si>
  <si>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</si>
  <si>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</si>
  <si>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</si>
  <si>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</si>
  <si>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</si>
  <si>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</si>
  <si>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</si>
  <si>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</si>
  <si>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</si>
  <si>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</si>
  <si>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</si>
  <si>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</si>
  <si>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</si>
  <si>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</si>
  <si>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</si>
  <si>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</si>
  <si>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</si>
  <si>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</si>
  <si>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</si>
  <si>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</si>
  <si>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</si>
  <si>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</si>
  <si>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</si>
  <si>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</si>
  <si>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</si>
  <si>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</si>
  <si>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</si>
  <si>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</si>
  <si>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</si>
  <si>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</si>
  <si>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</si>
  <si>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</si>
  <si>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</si>
  <si>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</si>
  <si>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</si>
  <si>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</si>
  <si>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</si>
  <si>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</si>
  <si>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</si>
  <si>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</si>
  <si>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</si>
  <si>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</si>
  <si>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</si>
  <si>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</si>
  <si>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</si>
  <si>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</si>
  <si>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</si>
  <si>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</si>
  <si>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</si>
  <si>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</si>
  <si>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</si>
  <si>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</si>
  <si>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</si>
  <si>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</si>
  <si>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</si>
  <si>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</si>
  <si>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</si>
  <si>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</si>
  <si>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</si>
  <si>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</si>
  <si>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</si>
  <si>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</si>
  <si>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</si>
  <si>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</si>
  <si>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</si>
  <si>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</si>
  <si>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</si>
  <si>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</si>
  <si>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</si>
  <si>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</si>
  <si>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</si>
  <si>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</si>
  <si>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</si>
  <si>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</si>
  <si>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</si>
  <si>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</si>
  <si>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</si>
  <si>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</si>
  <si>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</si>
  <si>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</si>
  <si>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</si>
  <si>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</si>
  <si>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</si>
  <si>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</si>
  <si>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</si>
  <si>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</si>
  <si>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</si>
  <si>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</si>
  <si>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</si>
  <si>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</si>
  <si>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</si>
  <si>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</si>
  <si>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</si>
  <si>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</si>
  <si>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</si>
  <si>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</si>
  <si>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</si>
  <si>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</si>
  <si>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</si>
  <si>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</si>
  <si>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</si>
  <si>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</si>
  <si>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</si>
  <si>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</si>
  <si>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</si>
  <si>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</si>
  <si>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</si>
  <si>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</si>
  <si>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</si>
  <si>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</si>
  <si>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</si>
  <si>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</si>
  <si>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</si>
  <si>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</si>
  <si>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</si>
  <si>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</si>
  <si>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</si>
  <si>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</si>
  <si>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</si>
  <si>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</si>
  <si>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</si>
  <si>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</si>
  <si>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</si>
  <si>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</si>
  <si>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</si>
  <si>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</si>
  <si>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</si>
  <si>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</si>
  <si>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</si>
  <si>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</si>
  <si>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</si>
  <si>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</si>
  <si>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</si>
  <si>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</si>
  <si>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</si>
  <si>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</si>
  <si>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</si>
  <si>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</si>
  <si>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</si>
  <si>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</si>
  <si>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</si>
  <si>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</si>
  <si>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</si>
  <si>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</si>
  <si>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</si>
  <si>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</si>
  <si>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</si>
  <si>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</si>
  <si>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</si>
  <si>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</si>
  <si>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</si>
  <si>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</si>
  <si>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</si>
  <si>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</si>
  <si>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</si>
  <si>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</si>
  <si>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</si>
  <si>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</si>
  <si>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</si>
  <si>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</si>
  <si>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</si>
  <si>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</si>
  <si>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</si>
  <si>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</si>
  <si>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</si>
  <si>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</si>
  <si>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</si>
  <si>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</si>
  <si>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</si>
  <si>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</si>
  <si>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</si>
  <si>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</si>
  <si>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</si>
  <si>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</si>
  <si>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</si>
  <si>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</si>
  <si>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</si>
  <si>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</si>
  <si>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</si>
  <si>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</si>
  <si>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</si>
  <si>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</si>
  <si>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</si>
  <si>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</si>
  <si>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</si>
  <si>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</si>
  <si>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</si>
  <si>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</si>
  <si>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</si>
  <si>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</si>
  <si>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</si>
  <si>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</si>
  <si>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</si>
  <si>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</si>
  <si>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</si>
  <si>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</si>
  <si>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</si>
  <si>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</si>
  <si>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</si>
  <si>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</si>
  <si>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</si>
  <si>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</si>
  <si>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</si>
  <si>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</si>
  <si>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</si>
  <si>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</si>
  <si>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</si>
  <si>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</si>
  <si>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</si>
  <si>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</si>
  <si>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</si>
  <si>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</si>
  <si>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</si>
  <si>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</si>
  <si>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</si>
  <si>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</si>
  <si>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</si>
  <si>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</si>
  <si>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</si>
  <si>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</si>
  <si>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</si>
  <si>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</si>
  <si>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</si>
  <si>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</si>
  <si>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</si>
  <si>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</si>
  <si>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</si>
  <si>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</si>
  <si>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</si>
  <si>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</si>
  <si>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</si>
  <si>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</si>
  <si>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</si>
  <si>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</si>
  <si>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</si>
  <si>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</si>
  <si>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</si>
  <si>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</si>
  <si>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</si>
  <si>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</si>
  <si>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</si>
  <si>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</si>
  <si>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</si>
  <si>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</si>
  <si>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</si>
  <si>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</si>
  <si>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</si>
  <si>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</si>
  <si>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</si>
  <si>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</si>
  <si>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</si>
  <si>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</si>
  <si>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</si>
  <si>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</si>
  <si>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</si>
  <si>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</si>
  <si>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</si>
  <si>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</si>
  <si>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</si>
  <si>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</si>
  <si>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</si>
  <si>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</si>
  <si>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</si>
  <si>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</si>
  <si>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</si>
  <si>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</si>
  <si>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</si>
  <si>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</si>
  <si>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</si>
  <si>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</si>
  <si>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</si>
  <si>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</si>
  <si>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</si>
  <si>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</si>
  <si>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</si>
  <si>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</si>
  <si>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</si>
  <si>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</si>
  <si>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</si>
  <si>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</si>
  <si>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</si>
  <si>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</si>
  <si>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</si>
  <si>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</si>
  <si>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</si>
  <si>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</si>
  <si>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</si>
  <si>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</si>
  <si>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</si>
  <si>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</si>
  <si>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</si>
  <si>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</si>
  <si>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</si>
  <si>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</si>
  <si>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</si>
  <si>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</si>
  <si>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</si>
  <si>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</si>
  <si>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</si>
  <si>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</si>
  <si>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</si>
  <si>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</si>
  <si>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</si>
  <si>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</si>
  <si>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</si>
  <si>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</si>
  <si>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</si>
  <si>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</si>
  <si>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</si>
  <si>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</si>
  <si>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</si>
  <si>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</si>
  <si>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</si>
  <si>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</si>
  <si>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</si>
  <si>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</si>
  <si>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</si>
  <si>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</si>
  <si>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</si>
  <si>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</si>
  <si>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</si>
  <si>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</si>
  <si>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</si>
  <si>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</si>
  <si>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</si>
  <si>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</si>
  <si>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</si>
  <si>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</si>
  <si>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</si>
  <si>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</si>
  <si>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</si>
  <si>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</si>
  <si>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</si>
  <si>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</si>
  <si>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</si>
  <si>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</si>
  <si>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</si>
  <si>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</si>
  <si>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</si>
  <si>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</si>
  <si>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</si>
  <si>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</si>
  <si>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</si>
  <si>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</si>
  <si>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</si>
  <si>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</si>
  <si>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</si>
  <si>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</si>
  <si>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</si>
  <si>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</si>
  <si>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</si>
  <si>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</si>
  <si>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</si>
  <si>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</si>
  <si>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</si>
  <si>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</si>
  <si>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</si>
  <si>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</si>
  <si>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</si>
  <si>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</si>
  <si>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</si>
  <si>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</si>
  <si>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</si>
  <si>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</si>
  <si>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</si>
  <si>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</si>
  <si>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</si>
  <si>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</si>
  <si>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</si>
  <si>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</si>
  <si>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</si>
  <si>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</si>
  <si>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</si>
  <si>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</si>
  <si>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</si>
  <si>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</si>
  <si>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</si>
  <si>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</si>
  <si>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</si>
  <si>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</si>
  <si>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</si>
  <si>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</si>
  <si>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</si>
  <si>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</si>
  <si>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</si>
  <si>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</si>
  <si>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</si>
  <si>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</si>
  <si>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</si>
  <si>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</si>
  <si>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</si>
  <si>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</si>
  <si>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</si>
  <si>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</si>
  <si>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</si>
  <si>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</si>
  <si>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</si>
  <si>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</si>
  <si>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</si>
  <si>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</si>
  <si>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</si>
  <si>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</si>
  <si>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</si>
  <si>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</si>
  <si>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</si>
  <si>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</si>
  <si>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</si>
  <si>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</si>
  <si>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</si>
  <si>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</si>
  <si>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</si>
  <si>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</si>
  <si>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</si>
  <si>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</si>
  <si>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</si>
  <si>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</si>
  <si>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</si>
  <si>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</si>
  <si>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</si>
  <si>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</si>
  <si>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</si>
  <si>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</si>
  <si>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</si>
  <si>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</si>
  <si>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</si>
  <si>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</si>
  <si>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</si>
  <si>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</si>
  <si>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</si>
  <si>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</si>
  <si>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</si>
  <si>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</si>
  <si>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</si>
  <si>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</si>
  <si>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</si>
  <si>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</si>
  <si>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</si>
  <si>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</si>
  <si>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</si>
  <si>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</si>
  <si>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</si>
  <si>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</si>
  <si>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</si>
  <si>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</si>
  <si>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</si>
  <si>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</si>
  <si>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</si>
  <si>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</si>
  <si>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</si>
  <si>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</si>
  <si>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</si>
  <si>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</si>
  <si>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</si>
  <si>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</si>
  <si>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</si>
  <si>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</si>
  <si>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</si>
  <si>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</si>
  <si>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</si>
  <si>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</si>
  <si>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</si>
  <si>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</si>
  <si>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</si>
  <si>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</si>
  <si>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</si>
  <si>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</si>
  <si>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</si>
  <si>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</si>
  <si>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</si>
  <si>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</si>
  <si>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</si>
  <si>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</si>
  <si>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</si>
  <si>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</si>
  <si>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</si>
  <si>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</si>
  <si>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</si>
  <si>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</si>
  <si>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</si>
  <si>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</si>
  <si>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</si>
  <si>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</si>
  <si>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</si>
  <si>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</si>
  <si>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</si>
  <si>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</si>
  <si>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</si>
  <si>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</si>
  <si>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</si>
  <si>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</si>
  <si>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</si>
  <si>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</si>
  <si>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</si>
  <si>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</si>
  <si>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</si>
  <si>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</si>
  <si>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</si>
  <si>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</si>
  <si>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</si>
  <si>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</si>
  <si>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</si>
  <si>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</si>
  <si>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</si>
  <si>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</si>
  <si>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</si>
  <si>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</si>
  <si>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</si>
  <si>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</si>
  <si>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</si>
  <si>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</si>
  <si>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</si>
  <si>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</si>
  <si>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</si>
  <si>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</si>
  <si>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</si>
  <si>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</si>
  <si>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</si>
  <si>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</si>
  <si>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</si>
  <si>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</si>
  <si>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</si>
  <si>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</si>
  <si>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</si>
  <si>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</si>
  <si>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</si>
  <si>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</si>
  <si>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</si>
  <si>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</si>
  <si>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</si>
  <si>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</si>
  <si>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</si>
  <si>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</si>
  <si>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</si>
  <si>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</si>
  <si>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</si>
  <si>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</si>
  <si>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</si>
  <si>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</si>
  <si>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</si>
  <si>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</si>
  <si>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</si>
  <si>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</si>
  <si>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</si>
  <si>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</si>
  <si>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</si>
  <si>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</si>
  <si>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</si>
  <si>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</si>
  <si>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</si>
  <si>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</si>
  <si>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</si>
  <si>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</si>
  <si>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</si>
  <si>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</si>
  <si>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</si>
  <si>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</si>
  <si>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</si>
  <si>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</si>
  <si>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</si>
  <si>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</si>
  <si>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</si>
  <si>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</si>
  <si>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</si>
  <si>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</si>
  <si>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</si>
  <si>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</si>
  <si>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</si>
  <si>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</si>
  <si>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</si>
  <si>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</si>
  <si>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</si>
  <si>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</si>
  <si>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</si>
  <si>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</si>
  <si>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</si>
  <si>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</si>
  <si>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</si>
  <si>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</si>
  <si>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</si>
  <si>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</si>
  <si>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</si>
  <si>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</si>
  <si>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</si>
  <si>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</si>
  <si>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</si>
  <si>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</si>
  <si>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</si>
  <si>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</si>
  <si>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</si>
  <si>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</si>
  <si>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</si>
  <si>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</si>
  <si>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</si>
  <si>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</si>
  <si>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</si>
  <si>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</si>
  <si>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</si>
  <si>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</si>
  <si>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</si>
  <si>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</si>
  <si>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</si>
  <si>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</si>
  <si>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</si>
  <si>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</si>
  <si>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</si>
  <si>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</si>
  <si>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</si>
  <si>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</si>
  <si>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</si>
  <si>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</si>
  <si>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</si>
  <si>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</si>
  <si>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</si>
  <si>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</si>
  <si>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</si>
  <si>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</si>
  <si>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</si>
  <si>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</si>
  <si>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</si>
  <si>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</si>
  <si>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</si>
  <si>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</si>
  <si>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</si>
  <si>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</si>
  <si>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</si>
  <si>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</si>
  <si>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</si>
  <si>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</si>
  <si>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</si>
  <si>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</si>
  <si>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</si>
  <si>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</si>
  <si>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</si>
  <si>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</si>
  <si>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</si>
  <si>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</si>
  <si>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</si>
  <si>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</si>
  <si>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</si>
  <si>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</si>
  <si>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</si>
  <si>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</si>
  <si>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</si>
  <si>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</si>
  <si>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</si>
  <si>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</si>
  <si>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</si>
  <si>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</si>
  <si>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</si>
  <si>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</si>
  <si>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</si>
  <si>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</si>
  <si>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</si>
  <si>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</si>
  <si>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</si>
  <si>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</si>
  <si>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</si>
  <si>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</si>
  <si>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</si>
  <si>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</si>
  <si>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</si>
  <si>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</si>
  <si>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</si>
  <si>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</si>
  <si>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</si>
  <si>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</si>
  <si>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</si>
  <si>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</si>
  <si>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</si>
  <si>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</si>
  <si>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</si>
  <si>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</si>
  <si>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</si>
  <si>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</si>
  <si>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</si>
  <si>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</si>
  <si>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</si>
  <si>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</si>
  <si>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</si>
  <si>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</si>
  <si>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</si>
  <si>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</si>
  <si>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</si>
  <si>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</si>
  <si>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</si>
  <si>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</si>
  <si>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</si>
  <si>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</si>
  <si>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</si>
  <si>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</si>
  <si>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</si>
  <si>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</si>
  <si>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</si>
  <si>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</si>
  <si>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</si>
  <si>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</si>
  <si>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</si>
  <si>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</si>
  <si>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</si>
  <si>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</si>
  <si>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</si>
  <si>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</si>
  <si>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</si>
  <si>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</si>
  <si>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</si>
  <si>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</si>
  <si>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</si>
  <si>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</si>
  <si>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</si>
  <si>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</si>
  <si>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</si>
  <si>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</si>
  <si>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</si>
  <si>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</si>
  <si>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</si>
  <si>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</si>
  <si>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</si>
  <si>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</si>
  <si>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</si>
  <si>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</si>
  <si>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</si>
  <si>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</si>
  <si>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</si>
  <si>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</si>
  <si>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</si>
  <si>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</si>
  <si>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</si>
  <si>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</si>
  <si>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</si>
  <si>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</si>
  <si>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</si>
  <si>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</si>
  <si>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</si>
  <si>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</si>
  <si>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</si>
  <si>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</si>
  <si>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</si>
  <si>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</si>
  <si>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</si>
  <si>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</si>
  <si>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</si>
  <si>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</si>
  <si>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</si>
  <si>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</si>
  <si>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</si>
  <si>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</si>
  <si>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</si>
  <si>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</si>
  <si>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</si>
  <si>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</si>
  <si>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</si>
  <si>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</si>
  <si>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</si>
  <si>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</si>
  <si>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</si>
  <si>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</si>
  <si>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</si>
  <si>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</si>
  <si>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</si>
  <si>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</si>
  <si>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</si>
  <si>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</si>
  <si>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</si>
  <si>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</si>
  <si>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</si>
  <si>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</si>
  <si>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</si>
  <si>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</si>
  <si>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</si>
  <si>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</si>
  <si>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</si>
  <si>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</si>
  <si>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</si>
  <si>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</si>
  <si>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</si>
  <si>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</si>
  <si>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</si>
  <si>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</si>
  <si>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</si>
  <si>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</si>
  <si>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</si>
  <si>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</si>
  <si>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</si>
  <si>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</si>
  <si>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</si>
  <si>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</si>
  <si>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</si>
  <si>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</si>
  <si>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</si>
  <si>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</si>
  <si>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</si>
  <si>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</si>
  <si>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</si>
  <si>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</si>
  <si>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</si>
  <si>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</si>
  <si>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</si>
  <si>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</si>
  <si>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</si>
  <si>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</si>
  <si>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</si>
  <si>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</si>
  <si>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</si>
  <si>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</si>
  <si>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</si>
  <si>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</si>
  <si>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</si>
  <si>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</si>
  <si>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</si>
  <si>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</si>
  <si>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</si>
  <si>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</si>
  <si>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</si>
  <si>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</si>
  <si>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</si>
  <si>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</si>
  <si>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</si>
  <si>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</si>
  <si>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</si>
  <si>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</si>
  <si>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</si>
  <si>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</si>
  <si>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</si>
  <si>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</si>
  <si>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</si>
  <si>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</si>
  <si>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</si>
  <si>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</si>
  <si>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</si>
  <si>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</si>
  <si>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</si>
  <si>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</si>
  <si>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</si>
  <si>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</si>
  <si>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</si>
  <si>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</si>
  <si>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</si>
  <si>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</si>
  <si>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</si>
  <si>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</si>
  <si>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</si>
  <si>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</si>
  <si>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</si>
  <si>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</si>
  <si>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</si>
  <si>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</si>
  <si>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</si>
  <si>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</si>
  <si>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</si>
  <si>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</si>
  <si>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</si>
  <si>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</si>
  <si>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</si>
  <si>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</si>
  <si>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</si>
  <si>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</si>
  <si>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</si>
  <si>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</si>
  <si>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</si>
  <si>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</si>
  <si>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</si>
  <si>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</si>
  <si>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</si>
  <si>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</si>
  <si>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</si>
  <si>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</si>
  <si>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</si>
  <si>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</si>
  <si>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</si>
  <si>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</si>
  <si>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</si>
  <si>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</si>
  <si>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</si>
  <si>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</si>
  <si>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</si>
  <si>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</si>
  <si>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</si>
  <si>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</si>
  <si>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</si>
  <si>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</si>
  <si>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</si>
  <si>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</si>
  <si>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</si>
  <si>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</si>
  <si>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</si>
  <si>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</si>
  <si>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</si>
  <si>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</si>
  <si>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</si>
  <si>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</si>
  <si>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</si>
  <si>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</si>
  <si>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</si>
  <si>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</si>
  <si>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</si>
  <si>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</si>
  <si>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</si>
  <si>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</si>
  <si>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</si>
  <si>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</si>
  <si>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</si>
  <si>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</si>
  <si>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</si>
  <si>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</si>
  <si>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</si>
  <si>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</si>
  <si>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</si>
  <si>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</si>
  <si>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</si>
  <si>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</si>
  <si>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</si>
  <si>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</si>
  <si>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</si>
  <si>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</si>
  <si>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</si>
  <si>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</si>
  <si>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</si>
  <si>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</si>
  <si>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</si>
  <si>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</si>
  <si>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</si>
  <si>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</si>
  <si>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</si>
  <si>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</si>
  <si>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</si>
  <si>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</si>
  <si>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</si>
  <si>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</si>
  <si>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</si>
  <si>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</si>
  <si>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</si>
  <si>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</si>
  <si>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</si>
  <si>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</si>
  <si>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</si>
  <si>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</si>
  <si>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</si>
  <si>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</si>
  <si>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</si>
  <si>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</si>
  <si>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</si>
  <si>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</si>
  <si>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</si>
  <si>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</si>
  <si>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</si>
  <si>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</si>
  <si>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</si>
  <si>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</si>
  <si>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</si>
  <si>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</si>
  <si>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</si>
  <si>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</si>
  <si>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</si>
  <si>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</si>
  <si>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</si>
  <si>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</si>
  <si>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</si>
  <si>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</si>
  <si>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</si>
  <si>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</si>
  <si>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</si>
  <si>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</si>
  <si>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</si>
  <si>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</si>
  <si>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</si>
  <si>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</si>
  <si>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</si>
  <si>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</si>
  <si>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</si>
  <si>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</si>
  <si>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</si>
  <si>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</si>
  <si>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</si>
  <si>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</si>
  <si>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</si>
  <si>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</si>
  <si>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</si>
  <si>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</si>
  <si>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</si>
  <si>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</si>
  <si>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</si>
  <si>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</si>
  <si>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</si>
  <si>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</si>
  <si>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</si>
  <si>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</si>
  <si>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</si>
  <si>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</si>
  <si>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</si>
  <si>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</si>
  <si>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</si>
  <si>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</si>
  <si>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</si>
  <si>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</si>
  <si>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</si>
  <si>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</si>
  <si>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</si>
  <si>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</si>
  <si>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</si>
  <si>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</si>
  <si>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</si>
  <si>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</si>
  <si>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</si>
  <si>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</si>
  <si>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</si>
  <si>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</si>
  <si>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</si>
  <si>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</si>
  <si>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</si>
  <si>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</si>
  <si>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</si>
  <si>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</si>
  <si>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</si>
  <si>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</si>
  <si>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</si>
  <si>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</si>
  <si>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</si>
  <si>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</si>
  <si>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</si>
  <si>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</si>
  <si>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</si>
  <si>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</si>
  <si>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</si>
  <si>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</si>
  <si>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</si>
  <si>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</si>
  <si>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</si>
  <si>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</si>
  <si>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</si>
  <si>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</si>
  <si>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</si>
  <si>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</si>
  <si>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</si>
  <si>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</si>
  <si>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</si>
  <si>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</si>
  <si>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</si>
  <si>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</si>
  <si>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</si>
  <si>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</si>
  <si>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</si>
  <si>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</si>
  <si>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</si>
  <si>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</si>
  <si>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</si>
  <si>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</si>
  <si>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</si>
  <si>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</si>
  <si>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</si>
  <si>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</si>
  <si>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</si>
  <si>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</si>
  <si>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</si>
  <si>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</si>
  <si>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</si>
  <si>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</si>
  <si>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</si>
  <si>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</si>
  <si>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</si>
  <si>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</si>
  <si>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</si>
  <si>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</si>
  <si>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</si>
  <si>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</si>
  <si>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</si>
  <si>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</si>
  <si>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</si>
  <si>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</si>
  <si>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</si>
  <si>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</si>
  <si>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</si>
  <si>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</si>
  <si>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</si>
  <si>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</si>
  <si>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</si>
  <si>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</si>
  <si>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</si>
  <si>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</si>
  <si>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</si>
  <si>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</si>
  <si>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</si>
  <si>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</si>
  <si>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</si>
  <si>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</si>
  <si>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</si>
  <si>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</si>
  <si>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</si>
  <si>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</si>
  <si>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</si>
  <si>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</si>
  <si>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</si>
  <si>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</si>
  <si>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</si>
  <si>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</si>
  <si>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</si>
  <si>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</si>
  <si>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</si>
  <si>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</si>
  <si>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</si>
  <si>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</si>
  <si>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</si>
  <si>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</si>
  <si>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</si>
  <si>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</si>
  <si>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</si>
  <si>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</si>
  <si>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</si>
  <si>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</si>
  <si>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</si>
  <si>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</si>
  <si>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</si>
  <si>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</si>
  <si>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</si>
  <si>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</si>
  <si>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</si>
  <si>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</si>
  <si>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</si>
  <si>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</si>
  <si>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</si>
  <si>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</si>
  <si>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</si>
  <si>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</si>
  <si>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</si>
  <si>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</si>
  <si>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</si>
  <si>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</si>
  <si>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</si>
  <si>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</si>
  <si>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</si>
  <si>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</si>
  <si>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</si>
  <si>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</si>
  <si>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</si>
  <si>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</si>
  <si>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</si>
  <si>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</si>
  <si>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</si>
  <si>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</si>
  <si>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</si>
  <si>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</si>
  <si>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</si>
  <si>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</si>
  <si>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</si>
  <si>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</si>
  <si>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</si>
  <si>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</si>
  <si>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</si>
  <si>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</si>
  <si>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</si>
  <si>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</si>
  <si>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</si>
  <si>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</si>
  <si>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</si>
  <si>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</si>
  <si>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</si>
  <si>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</si>
  <si>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</si>
  <si>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</si>
  <si>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</si>
  <si>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</si>
  <si>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</si>
  <si>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</si>
  <si>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</si>
  <si>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</si>
  <si>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</si>
  <si>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</si>
  <si>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</si>
  <si>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</si>
  <si>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</si>
  <si>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</si>
  <si>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</si>
  <si>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</si>
  <si>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</si>
  <si>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</si>
  <si>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</si>
  <si>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</si>
  <si>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</si>
  <si>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</si>
  <si>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</si>
  <si>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</si>
  <si>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</si>
  <si>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</si>
  <si>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</si>
  <si>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</si>
  <si>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</si>
  <si>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</si>
  <si>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</si>
  <si>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</si>
  <si>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</si>
  <si>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</si>
  <si>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</si>
  <si>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</si>
  <si>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</si>
  <si>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</si>
  <si>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</si>
  <si>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</si>
  <si>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</si>
  <si>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</si>
  <si>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</si>
  <si>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</si>
  <si>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</si>
  <si>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</si>
  <si>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</si>
  <si>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</si>
  <si>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</si>
  <si>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</si>
  <si>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</si>
  <si>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</si>
  <si>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</si>
  <si>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</si>
  <si>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</si>
  <si>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</si>
  <si>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</si>
  <si>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</si>
  <si>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</si>
  <si>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</si>
  <si>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</si>
  <si>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</si>
  <si>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</si>
  <si>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</si>
  <si>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</si>
  <si>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</si>
  <si>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</si>
  <si>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</si>
  <si>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</si>
  <si>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</si>
  <si>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</si>
  <si>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</si>
  <si>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</si>
  <si>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</si>
  <si>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</si>
  <si>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</si>
  <si>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</si>
  <si>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</si>
  <si>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</si>
  <si>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</si>
  <si>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</si>
  <si>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</si>
  <si>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</si>
  <si>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</si>
  <si>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</si>
  <si>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</si>
  <si>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</si>
  <si>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</si>
  <si>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</si>
  <si>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</si>
  <si>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</si>
  <si>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</si>
  <si>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</si>
  <si>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</si>
  <si>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</si>
  <si>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</si>
  <si>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</si>
  <si>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</si>
  <si>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</si>
  <si>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</si>
  <si>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</si>
  <si>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</si>
  <si>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</si>
  <si>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</si>
  <si>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</si>
  <si>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</si>
  <si>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</si>
  <si>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</si>
  <si>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</si>
  <si>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</si>
  <si>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</si>
  <si>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</si>
  <si>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</si>
  <si>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</si>
  <si>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</si>
  <si>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</si>
  <si>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</si>
  <si>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</si>
  <si>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</si>
  <si>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</si>
  <si>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</si>
  <si>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</si>
  <si>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</si>
  <si>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</si>
  <si>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</si>
  <si>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</si>
  <si>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</si>
  <si>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</si>
  <si>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</si>
  <si>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</si>
  <si>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</si>
  <si>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</si>
  <si>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</si>
  <si>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</si>
  <si>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</si>
  <si>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</si>
  <si>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</si>
  <si>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</si>
  <si>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</si>
  <si>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</si>
  <si>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</si>
  <si>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</si>
  <si>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</si>
  <si>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</si>
  <si>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</si>
  <si>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</si>
  <si>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</si>
  <si>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</si>
  <si>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</si>
  <si>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</si>
  <si>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</si>
  <si>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</si>
  <si>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</si>
  <si>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</si>
  <si>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</si>
  <si>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</si>
  <si>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</si>
  <si>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</si>
  <si>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</si>
  <si>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</si>
  <si>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</si>
  <si>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</si>
  <si>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</si>
  <si>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</si>
  <si>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</si>
  <si>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</si>
  <si>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</si>
  <si>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</si>
  <si>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</si>
  <si>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</si>
  <si>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</si>
  <si>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</si>
  <si>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</si>
  <si>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</si>
  <si>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</si>
  <si>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</si>
  <si>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</si>
  <si>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</si>
  <si>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</si>
  <si>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</si>
  <si>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</si>
  <si>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</si>
  <si>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</si>
  <si>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</si>
  <si>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</si>
  <si>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</si>
  <si>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</si>
  <si>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</si>
  <si>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</si>
  <si>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</si>
  <si>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</si>
  <si>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</si>
  <si>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</si>
  <si>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</si>
  <si>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</si>
  <si>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</si>
  <si>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</si>
  <si>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</si>
  <si>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</si>
  <si>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</si>
  <si>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</si>
  <si>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</si>
  <si>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</si>
  <si>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</si>
  <si>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</si>
  <si>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</si>
  <si>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</si>
  <si>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</si>
  <si>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</si>
  <si>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</si>
  <si>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</si>
  <si>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</si>
  <si>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</si>
  <si>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</si>
  <si>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</si>
  <si>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</si>
  <si>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</si>
  <si>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</si>
  <si>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</si>
  <si>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</si>
  <si>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</si>
  <si>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</si>
  <si>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</si>
  <si>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</si>
  <si>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</si>
  <si>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</si>
  <si>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</si>
  <si>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</si>
  <si>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</si>
  <si>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</si>
  <si>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</si>
  <si>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</si>
  <si>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</si>
  <si>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</si>
  <si>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</si>
  <si>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</si>
  <si>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</si>
  <si>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</si>
  <si>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</si>
  <si>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</si>
  <si>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</si>
  <si>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</si>
  <si>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</si>
  <si>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</si>
  <si>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</si>
  <si>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</si>
  <si>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</si>
  <si>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</si>
  <si>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</si>
  <si>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</si>
  <si>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</si>
  <si>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</si>
  <si>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</si>
  <si>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</si>
  <si>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</si>
  <si>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</si>
  <si>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</si>
  <si>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</si>
  <si>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</si>
  <si>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</si>
  <si>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</si>
  <si>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</si>
  <si>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</si>
  <si>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</si>
  <si>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</si>
  <si>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</si>
  <si>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</si>
  <si>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</si>
  <si>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</si>
  <si>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</si>
  <si>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</si>
  <si>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</si>
  <si>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</si>
  <si>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</si>
  <si>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</si>
  <si>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</si>
  <si>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</si>
  <si>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</si>
  <si>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</si>
  <si>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</si>
  <si>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</si>
  <si>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</si>
  <si>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</si>
  <si>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</si>
  <si>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</si>
  <si>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</si>
  <si>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</si>
  <si>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</si>
  <si>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</si>
  <si>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</si>
  <si>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</si>
  <si>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</si>
  <si>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</si>
  <si>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</si>
  <si>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</si>
  <si>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</si>
  <si>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</si>
  <si>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</si>
  <si>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</si>
  <si>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</si>
  <si>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</si>
  <si>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</si>
  <si>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</si>
  <si>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</si>
  <si>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</si>
  <si>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</si>
  <si>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</si>
  <si>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</si>
  <si>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</si>
  <si>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</si>
  <si>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</si>
  <si>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</si>
  <si>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</si>
  <si>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</si>
  <si>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</si>
  <si>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</si>
  <si>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</si>
  <si>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</si>
  <si>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</si>
  <si>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</si>
  <si>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</si>
  <si>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</si>
  <si>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</si>
  <si>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</si>
  <si>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</si>
  <si>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</si>
  <si>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</si>
  <si>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</si>
  <si>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</si>
  <si>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</si>
  <si>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</si>
  <si>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</si>
  <si>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</si>
  <si>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</si>
  <si>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</si>
  <si>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</si>
  <si>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</si>
  <si>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</si>
  <si>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</si>
  <si>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</si>
  <si>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</si>
  <si>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</si>
  <si>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</si>
  <si>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</si>
  <si>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</si>
  <si>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</si>
  <si>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</si>
  <si>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</si>
  <si>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</si>
  <si>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</si>
  <si>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</si>
  <si>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</si>
  <si>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</si>
  <si>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</si>
  <si>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</si>
  <si>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</si>
  <si>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</si>
  <si>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</si>
  <si>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</si>
  <si>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</si>
  <si>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</si>
  <si>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</si>
  <si>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</si>
  <si>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</si>
  <si>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</si>
  <si>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</si>
  <si>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</si>
  <si>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</si>
  <si>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</si>
  <si>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</si>
  <si>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</si>
  <si>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</si>
  <si>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</si>
  <si>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</si>
  <si>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</si>
  <si>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</si>
  <si>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</si>
  <si>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</si>
  <si>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</si>
  <si>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</si>
  <si>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</si>
  <si>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</si>
  <si>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</si>
  <si>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</si>
  <si>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</si>
  <si>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</si>
  <si>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</si>
  <si>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</si>
  <si>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</si>
  <si>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</si>
  <si>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</si>
  <si>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</si>
  <si>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</si>
  <si>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</si>
  <si>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</si>
  <si>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</si>
  <si>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</si>
  <si>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</si>
  <si>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</si>
  <si>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</si>
  <si>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</si>
  <si>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</si>
  <si>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</si>
  <si>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</si>
  <si>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</si>
  <si>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</si>
  <si>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</si>
  <si>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</si>
  <si>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</si>
  <si>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</si>
  <si>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</si>
  <si>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</si>
  <si>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</si>
  <si>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</si>
  <si>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</si>
  <si>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</si>
  <si>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</si>
  <si>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</si>
  <si>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</si>
  <si>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</si>
  <si>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</si>
  <si>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</si>
  <si>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</si>
  <si>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</si>
  <si>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</si>
  <si>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</si>
  <si>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</si>
  <si>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</si>
  <si>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</si>
  <si>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</si>
  <si>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</si>
  <si>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</si>
  <si>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</si>
  <si>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</si>
  <si>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</si>
  <si>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</si>
  <si>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</si>
  <si>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</si>
  <si>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</si>
  <si>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</si>
  <si>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</si>
  <si>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</si>
  <si>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</si>
  <si>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</si>
  <si>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</si>
  <si>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</si>
  <si>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</si>
  <si>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</si>
  <si>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</si>
  <si>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</si>
  <si>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</si>
  <si>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</si>
  <si>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</si>
  <si>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</si>
  <si>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</si>
  <si>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</si>
  <si>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</si>
  <si>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</si>
  <si>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</si>
  <si>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</si>
  <si>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</si>
  <si>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</si>
  <si>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</si>
  <si>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</si>
  <si>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</si>
  <si>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</si>
  <si>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</si>
  <si>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</si>
  <si>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</si>
  <si>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</si>
  <si>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</si>
  <si>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</si>
  <si>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</si>
  <si>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</si>
  <si>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</si>
  <si>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</si>
  <si>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</si>
  <si>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</si>
  <si>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</si>
  <si>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</si>
  <si>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</si>
  <si>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</si>
  <si>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</si>
  <si>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</si>
  <si>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</si>
  <si>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</si>
  <si>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</si>
  <si>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</si>
  <si>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</si>
  <si>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</si>
  <si>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</si>
  <si>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</si>
  <si>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</si>
  <si>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</si>
  <si>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</si>
  <si>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</si>
  <si>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</si>
  <si>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</si>
  <si>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</si>
  <si>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</si>
  <si>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</si>
  <si>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</si>
  <si>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</si>
  <si>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</si>
  <si>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</si>
  <si>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</si>
  <si>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</si>
  <si>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</si>
  <si>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</si>
  <si>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</si>
  <si>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</si>
  <si>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</si>
  <si>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</si>
  <si>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</si>
  <si>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</si>
  <si>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</si>
  <si>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</si>
  <si>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</si>
  <si>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</si>
  <si>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</si>
  <si>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</si>
  <si>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</si>
  <si>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</si>
  <si>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</si>
  <si>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</si>
  <si>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</si>
  <si>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</si>
  <si>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</si>
  <si>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</si>
  <si>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</si>
  <si>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</si>
  <si>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</si>
  <si>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</si>
  <si>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</si>
  <si>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</si>
  <si>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</si>
  <si>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</si>
  <si>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</si>
  <si>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</si>
  <si>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</si>
  <si>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</si>
  <si>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</si>
  <si>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</si>
  <si>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</si>
  <si>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</si>
  <si>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</si>
  <si>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</si>
  <si>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</si>
  <si>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</si>
  <si>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</si>
  <si>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</si>
  <si>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</si>
  <si>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</si>
  <si>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</si>
  <si>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</si>
  <si>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</si>
  <si>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</si>
  <si>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</si>
  <si>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</si>
  <si>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</si>
  <si>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</si>
  <si>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</si>
  <si>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</si>
  <si>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</si>
  <si>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</si>
  <si>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</si>
  <si>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</si>
  <si>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</si>
  <si>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</si>
  <si>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</si>
  <si>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</si>
  <si>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</si>
  <si>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</si>
  <si>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</si>
  <si>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</si>
  <si>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</si>
  <si>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</si>
  <si>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</si>
  <si>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</si>
  <si>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</si>
  <si>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</si>
  <si>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</si>
  <si>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</si>
  <si>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</si>
  <si>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</si>
  <si>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</si>
  <si>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</si>
  <si>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</si>
  <si>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</si>
  <si>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</si>
  <si>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</si>
  <si>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</si>
  <si>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</si>
  <si>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</si>
  <si>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</si>
  <si>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</si>
  <si>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</si>
  <si>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</si>
  <si>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</si>
  <si>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</si>
  <si>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</si>
  <si>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</si>
  <si>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</si>
  <si>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</si>
  <si>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</si>
  <si>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</si>
  <si>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</si>
  <si>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</si>
  <si>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</si>
  <si>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</si>
  <si>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</si>
  <si>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</si>
  <si>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</si>
  <si>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</si>
  <si>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</si>
  <si>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</si>
  <si>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</si>
  <si>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</si>
  <si>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</si>
  <si>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</si>
  <si>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</si>
  <si>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</si>
  <si>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</si>
  <si>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</si>
  <si>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</si>
  <si>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</si>
  <si>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</si>
  <si>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</si>
  <si>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</si>
  <si>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</si>
  <si>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</si>
  <si>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</si>
  <si>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</si>
  <si>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</si>
  <si>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</si>
  <si>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</si>
  <si>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</si>
  <si>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</si>
  <si>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</si>
  <si>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</si>
  <si>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</si>
  <si>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</si>
  <si>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</si>
  <si>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</si>
  <si>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</si>
  <si>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</si>
  <si>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</si>
  <si>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</si>
  <si>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</si>
  <si>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</si>
  <si>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</si>
  <si>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</si>
  <si>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</si>
  <si>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</si>
  <si>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</si>
  <si>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</si>
  <si>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</si>
  <si>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</si>
  <si>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</si>
  <si>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</si>
  <si>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</si>
  <si>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</si>
  <si>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</si>
  <si>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</si>
  <si>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</si>
  <si>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</si>
  <si>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</si>
  <si>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</si>
  <si>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</si>
  <si>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</si>
  <si>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</si>
  <si>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</si>
  <si>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</si>
  <si>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</si>
  <si>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</si>
  <si>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</si>
  <si>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</si>
  <si>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</si>
  <si>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</si>
  <si>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</si>
  <si>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</si>
  <si>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</si>
  <si>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</si>
  <si>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</si>
  <si>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</si>
  <si>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</si>
  <si>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</si>
  <si>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</si>
  <si>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</si>
  <si>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</si>
  <si>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</si>
  <si>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</si>
  <si>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</si>
  <si>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</si>
  <si>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</si>
  <si>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</si>
  <si>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</si>
  <si>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</si>
  <si>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</si>
  <si>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</si>
  <si>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</si>
  <si>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</si>
  <si>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</si>
  <si>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</si>
  <si>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</si>
  <si>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</si>
  <si>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</si>
  <si>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</si>
  <si>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</si>
  <si>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</si>
  <si>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</si>
  <si>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</si>
  <si>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</si>
  <si>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</si>
  <si>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</si>
  <si>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</si>
  <si>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</si>
  <si>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</si>
  <si>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</si>
  <si>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</si>
  <si>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</si>
  <si>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</si>
  <si>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</si>
  <si>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</si>
  <si>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</si>
  <si>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</si>
  <si>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</si>
  <si>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</si>
  <si>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</si>
  <si>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</si>
  <si>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</si>
  <si>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</si>
  <si>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</si>
  <si>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</si>
  <si>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</si>
  <si>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</si>
  <si>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</si>
  <si>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</si>
  <si>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</si>
  <si>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</si>
  <si>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</si>
  <si>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</si>
  <si>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</si>
  <si>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</si>
  <si>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</si>
  <si>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</si>
  <si>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</si>
  <si>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</si>
  <si>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</si>
  <si>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</si>
  <si>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</si>
  <si>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</si>
  <si>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</si>
  <si>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</si>
  <si>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</si>
  <si>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</si>
  <si>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</si>
  <si>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</si>
  <si>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</si>
  <si>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</si>
  <si>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</si>
  <si>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</si>
  <si>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</si>
  <si>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</si>
  <si>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</si>
  <si>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</si>
  <si>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</si>
  <si>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</si>
  <si>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</si>
  <si>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</si>
  <si>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</si>
  <si>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</si>
  <si>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</si>
  <si>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</si>
  <si>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</si>
  <si>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</si>
  <si>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</si>
  <si>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</si>
  <si>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</si>
  <si>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</si>
  <si>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</si>
  <si>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</si>
  <si>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</si>
  <si>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</si>
  <si>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</si>
  <si>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</si>
  <si>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</si>
  <si>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</si>
  <si>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</si>
  <si>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</si>
  <si>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</si>
  <si>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</si>
  <si>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</si>
  <si>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</si>
  <si>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</si>
  <si>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</si>
  <si>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</si>
  <si>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</si>
  <si>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</si>
  <si>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</si>
  <si>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</si>
  <si>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</si>
  <si>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</si>
  <si>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</si>
  <si>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</si>
  <si>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</si>
  <si>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</si>
  <si>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</si>
  <si>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</si>
  <si>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</si>
  <si>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</si>
  <si>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</si>
  <si>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</si>
  <si>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</si>
  <si>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</si>
  <si>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</si>
  <si>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</si>
  <si>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</si>
  <si>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</si>
  <si>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</si>
  <si>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</si>
  <si>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</si>
  <si>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</si>
  <si>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</si>
  <si>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</si>
  <si>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</si>
  <si>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</si>
  <si>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</si>
  <si>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</si>
  <si>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</si>
  <si>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</si>
  <si>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</si>
  <si>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</si>
  <si>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</si>
  <si>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</si>
  <si>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</si>
  <si>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</si>
  <si>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</si>
  <si>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</si>
  <si>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</si>
  <si>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</si>
  <si>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</si>
  <si>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</si>
  <si>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</si>
  <si>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</si>
  <si>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</si>
  <si>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</si>
  <si>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</si>
  <si>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</si>
  <si>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</si>
  <si>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</si>
  <si>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</si>
  <si>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</si>
  <si>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</si>
  <si>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</si>
  <si>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</si>
  <si>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</si>
  <si>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</si>
  <si>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</si>
  <si>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</si>
  <si>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</si>
  <si>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</si>
  <si>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</si>
  <si>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</si>
  <si>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</si>
  <si>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</si>
  <si>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</si>
  <si>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</si>
  <si>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</si>
  <si>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</si>
  <si>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</si>
  <si>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</si>
  <si>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</si>
  <si>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</si>
  <si>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</si>
  <si>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</si>
  <si>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</si>
  <si>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</si>
  <si>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</si>
  <si>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</si>
  <si>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</si>
  <si>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</si>
  <si>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</si>
  <si>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</si>
  <si>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</si>
  <si>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</si>
  <si>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</si>
  <si>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</si>
  <si>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</si>
  <si>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</si>
  <si>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</si>
  <si>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</si>
  <si>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</si>
  <si>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</si>
  <si>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</si>
  <si>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</si>
  <si>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</si>
  <si>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</si>
  <si>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</si>
  <si>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</si>
  <si>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</si>
  <si>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</si>
  <si>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</si>
  <si>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</si>
  <si>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</si>
  <si>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</si>
  <si>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</si>
  <si>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</si>
  <si>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</si>
  <si>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</si>
  <si>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</si>
  <si>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</si>
  <si>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</si>
  <si>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</si>
  <si>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</si>
  <si>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</si>
  <si>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</si>
  <si>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</si>
  <si>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</si>
  <si>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</si>
  <si>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</si>
  <si>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</si>
  <si>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</si>
  <si>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</si>
  <si>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</si>
  <si>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</si>
  <si>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</si>
  <si>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</si>
  <si>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</si>
  <si>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</si>
  <si>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</si>
  <si>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</si>
  <si>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</si>
  <si>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</si>
  <si>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</si>
  <si>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</si>
  <si>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</si>
  <si>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</si>
  <si>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</si>
  <si>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</si>
  <si>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</si>
  <si>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</si>
  <si>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</si>
  <si>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</si>
  <si>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</si>
  <si>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</si>
  <si>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</si>
  <si>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</si>
  <si>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</si>
  <si>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</si>
  <si>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</si>
  <si>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</si>
  <si>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</si>
  <si>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</si>
  <si>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</si>
  <si>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</si>
  <si>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</si>
  <si>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</si>
  <si>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</si>
  <si>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</si>
  <si>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</si>
  <si>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</si>
  <si>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</si>
  <si>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</si>
  <si>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</si>
  <si>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</si>
  <si>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</si>
  <si>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</si>
  <si>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</si>
  <si>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</si>
  <si>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</si>
  <si>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</si>
  <si>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</si>
  <si>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</si>
  <si>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</si>
  <si>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</si>
  <si>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</si>
  <si>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</si>
  <si>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</si>
  <si>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</si>
  <si>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</si>
  <si>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</si>
  <si>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</si>
  <si>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</si>
  <si>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</si>
  <si>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</si>
  <si>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</si>
  <si>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</si>
  <si>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</si>
  <si>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</si>
  <si>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</si>
  <si>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</si>
  <si>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</si>
  <si>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</si>
  <si>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</si>
  <si>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</si>
  <si>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</si>
  <si>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</si>
  <si>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</si>
  <si>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</si>
  <si>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</si>
  <si>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</si>
  <si>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</si>
  <si>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</si>
  <si>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</si>
  <si>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</si>
  <si>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</si>
  <si>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</si>
  <si>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</si>
  <si>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</si>
  <si>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</si>
  <si>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</si>
  <si>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</si>
  <si>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</si>
  <si>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</si>
  <si>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</si>
  <si>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</si>
  <si>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</si>
  <si>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</si>
  <si>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</si>
  <si>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</si>
  <si>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</si>
  <si>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</si>
  <si>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</si>
  <si>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</si>
  <si>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</si>
  <si>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</si>
  <si>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</si>
  <si>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</si>
  <si>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</si>
  <si>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</si>
  <si>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</si>
  <si>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</si>
  <si>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</si>
  <si>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</si>
  <si>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</si>
  <si>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</si>
  <si>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</si>
  <si>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</si>
  <si>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</si>
  <si>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</si>
  <si>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</si>
  <si>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</si>
  <si>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</si>
  <si>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</si>
  <si>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</si>
  <si>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</si>
  <si>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</si>
  <si>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</si>
  <si>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</si>
  <si>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</si>
  <si>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</si>
  <si>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</si>
  <si>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</si>
  <si>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</si>
  <si>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</si>
  <si>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</si>
  <si>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</si>
  <si>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</si>
  <si>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</si>
  <si>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</si>
  <si>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</si>
  <si>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</si>
  <si>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</si>
  <si>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</si>
  <si>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</si>
  <si>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</si>
  <si>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</si>
  <si>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</si>
  <si>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</si>
  <si>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</si>
  <si>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</si>
  <si>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</si>
  <si>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</si>
  <si>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</si>
  <si>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</si>
  <si>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</si>
  <si>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</si>
  <si>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</si>
  <si>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</si>
  <si>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</si>
  <si>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</si>
  <si>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</si>
  <si>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</si>
  <si>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</si>
  <si>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</si>
  <si>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</si>
  <si>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</si>
  <si>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</si>
  <si>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</si>
  <si>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</si>
  <si>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</si>
  <si>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</si>
  <si>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</si>
  <si>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</si>
  <si>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</si>
  <si>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</si>
  <si>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</si>
  <si>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</si>
  <si>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</si>
  <si>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</si>
  <si>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</si>
  <si>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</si>
  <si>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</si>
  <si>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</si>
  <si>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</si>
  <si>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</si>
  <si>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</si>
  <si>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</si>
  <si>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</si>
  <si>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</si>
  <si>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</si>
  <si>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</si>
  <si>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</si>
  <si>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</si>
  <si>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</si>
  <si>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</si>
  <si>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</si>
  <si>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</si>
  <si>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</si>
  <si>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</si>
  <si>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</si>
  <si>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</si>
  <si>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</si>
  <si>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</si>
  <si>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</si>
  <si>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</si>
  <si>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</si>
  <si>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</si>
  <si>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</si>
  <si>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</si>
  <si>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</si>
  <si>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</si>
  <si>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</si>
  <si>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</si>
  <si>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</si>
  <si>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</si>
  <si>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</si>
  <si>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</si>
  <si>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</si>
  <si>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</si>
  <si>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</si>
  <si>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</si>
  <si>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</si>
  <si>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</si>
  <si>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</si>
  <si>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</si>
  <si>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</si>
  <si>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</si>
  <si>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</si>
  <si>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</si>
  <si>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</si>
  <si>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</si>
  <si>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</si>
  <si>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</si>
  <si>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</si>
  <si>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</si>
  <si>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</si>
  <si>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</si>
  <si>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</si>
  <si>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</si>
  <si>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</si>
  <si>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</si>
  <si>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</si>
  <si>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</si>
  <si>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</si>
  <si>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</si>
  <si>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</si>
  <si>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</si>
  <si>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</si>
  <si>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</si>
  <si>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</si>
  <si>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</si>
  <si>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</si>
  <si>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</si>
  <si>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</si>
  <si>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</si>
  <si>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</si>
  <si>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</si>
  <si>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</si>
  <si>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</si>
  <si>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</si>
  <si>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</si>
  <si>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</si>
  <si>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</si>
  <si>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</si>
  <si>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</si>
  <si>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</si>
  <si>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</si>
  <si>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</si>
  <si>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</si>
  <si>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</si>
  <si>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</si>
  <si>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</si>
  <si>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</si>
  <si>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</si>
  <si>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</si>
  <si>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</si>
  <si>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</si>
  <si>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</si>
  <si>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</si>
  <si>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</si>
  <si>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</si>
  <si>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</si>
  <si>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</si>
  <si>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</si>
  <si>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</si>
  <si>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</si>
  <si>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</si>
  <si>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</si>
  <si>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</si>
  <si>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</si>
  <si>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</si>
  <si>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</si>
  <si>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</si>
  <si>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</si>
  <si>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</si>
  <si>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</si>
  <si>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</si>
  <si>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</si>
  <si>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</si>
  <si>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</si>
  <si>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</si>
  <si>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</si>
  <si>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</si>
  <si>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</si>
  <si>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</si>
  <si>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</si>
  <si>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</si>
  <si>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</si>
  <si>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</si>
  <si>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</si>
  <si>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</si>
  <si>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</si>
  <si>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</si>
  <si>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</si>
  <si>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</si>
  <si>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</si>
  <si>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</si>
  <si>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</si>
  <si>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</si>
  <si>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</si>
  <si>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</si>
  <si>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</si>
  <si>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</si>
  <si>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</si>
  <si>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</si>
  <si>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</si>
  <si>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</si>
  <si>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</si>
  <si>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</si>
  <si>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</si>
  <si>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</si>
  <si>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</si>
  <si>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</si>
  <si>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</si>
  <si>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</si>
  <si>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</si>
  <si>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</si>
  <si>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</si>
  <si>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</si>
  <si>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</si>
  <si>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</si>
  <si>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</si>
  <si>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</si>
  <si>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</si>
  <si>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</si>
  <si>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</si>
  <si>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</si>
  <si>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</si>
  <si>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</si>
  <si>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</si>
  <si>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</si>
  <si>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</si>
  <si>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</si>
  <si>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</si>
  <si>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</si>
  <si>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</si>
  <si>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</si>
  <si>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</si>
  <si>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</si>
  <si>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</si>
  <si>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</si>
  <si>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</si>
  <si>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</si>
  <si>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</si>
  <si>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</si>
  <si>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</si>
  <si>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</si>
  <si>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</si>
  <si>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</si>
  <si>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</si>
  <si>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</si>
  <si>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</si>
  <si>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</si>
  <si>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</si>
  <si>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</si>
  <si>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</si>
  <si>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</si>
  <si>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</si>
  <si>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</si>
  <si>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</si>
  <si>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</si>
  <si>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</si>
  <si>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</si>
  <si>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</si>
  <si>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</si>
  <si>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</si>
  <si>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</si>
  <si>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</si>
  <si>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</si>
  <si>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</si>
  <si>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</si>
  <si>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</si>
  <si>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</si>
  <si>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</si>
  <si>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</si>
  <si>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</si>
  <si>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</si>
  <si>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</si>
  <si>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</si>
  <si>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</si>
  <si>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</si>
  <si>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</si>
  <si>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</si>
  <si>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</si>
  <si>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</si>
  <si>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</si>
  <si>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</si>
  <si>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</si>
  <si>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</si>
  <si>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</si>
  <si>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</si>
  <si>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</si>
  <si>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</si>
  <si>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</si>
  <si>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</si>
  <si>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</si>
  <si>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</si>
  <si>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</si>
  <si>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</si>
  <si>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</si>
  <si>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</si>
  <si>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</si>
  <si>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</si>
  <si>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</si>
  <si>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</si>
  <si>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</si>
  <si>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</si>
  <si>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</si>
  <si>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</si>
  <si>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</si>
  <si>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</si>
  <si>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</si>
  <si>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</si>
  <si>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</si>
  <si>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</si>
  <si>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</si>
  <si>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</si>
  <si>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</si>
  <si>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</si>
  <si>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</si>
  <si>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</si>
  <si>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</si>
  <si>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</si>
  <si>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</si>
  <si>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</si>
  <si>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</si>
  <si>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</si>
  <si>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</si>
  <si>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</si>
  <si>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</si>
  <si>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</si>
  <si>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</si>
  <si>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</si>
  <si>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</si>
  <si>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</si>
  <si>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</si>
  <si>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</si>
  <si>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</si>
  <si>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</si>
  <si>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</si>
  <si>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</si>
  <si>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</si>
  <si>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</si>
  <si>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</si>
  <si>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</si>
  <si>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</si>
  <si>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</si>
  <si>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</si>
  <si>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</si>
  <si>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</si>
  <si>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</si>
  <si>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</si>
  <si>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</si>
  <si>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</si>
  <si>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</si>
  <si>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</si>
  <si>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</si>
  <si>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</si>
  <si>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</si>
  <si>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</si>
  <si>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</si>
  <si>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</si>
  <si>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</si>
  <si>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</si>
  <si>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</si>
  <si>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</si>
  <si>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</si>
  <si>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</si>
  <si>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</si>
  <si>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</si>
  <si>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</si>
  <si>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</si>
  <si>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</si>
  <si>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</si>
  <si>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</si>
  <si>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</si>
  <si>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</si>
  <si>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</si>
  <si>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</si>
  <si>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</si>
  <si>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</si>
  <si>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</si>
  <si>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</si>
  <si>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</si>
  <si>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</si>
  <si>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</si>
  <si>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</si>
  <si>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</si>
  <si>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</si>
  <si>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</si>
  <si>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</si>
  <si>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</si>
  <si>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</si>
  <si>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</si>
  <si>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</si>
  <si>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</si>
  <si>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</si>
  <si>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</si>
  <si>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</si>
  <si>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</si>
  <si>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</si>
  <si>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</si>
  <si>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</si>
  <si>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</si>
  <si>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</si>
  <si>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</si>
  <si>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</si>
  <si>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</si>
  <si>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</si>
  <si>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</si>
  <si>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</si>
  <si>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</si>
  <si>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</si>
  <si>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</si>
  <si>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</si>
  <si>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</si>
  <si>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</si>
  <si>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</si>
  <si>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</si>
  <si>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</si>
  <si>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</si>
  <si>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</si>
  <si>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</si>
  <si>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</si>
  <si>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</si>
  <si>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</si>
  <si>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</si>
  <si>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</si>
  <si>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</si>
  <si>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</si>
  <si>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</si>
  <si>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</si>
  <si>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</si>
  <si>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</si>
  <si>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</si>
  <si>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</si>
  <si>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</si>
  <si>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</si>
  <si>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</si>
  <si>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</si>
  <si>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</si>
  <si>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</si>
  <si>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</si>
  <si>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</si>
  <si>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</si>
  <si>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</si>
  <si>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</si>
  <si>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</si>
  <si>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</si>
  <si>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</si>
  <si>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</si>
  <si>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</si>
  <si>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</si>
  <si>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</si>
  <si>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</si>
  <si>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</si>
  <si>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</si>
  <si>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</si>
  <si>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</si>
  <si>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</si>
  <si>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</si>
  <si>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</si>
  <si>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</si>
  <si>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</si>
  <si>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</si>
  <si>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</si>
  <si>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</si>
  <si>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</si>
  <si>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</si>
  <si>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</si>
  <si>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</si>
  <si>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</si>
  <si>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</si>
  <si>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</si>
  <si>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</si>
  <si>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</si>
  <si>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</si>
  <si>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</si>
  <si>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</si>
  <si>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</si>
  <si>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</si>
  <si>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</si>
  <si>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</si>
  <si>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</si>
  <si>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</si>
  <si>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</si>
  <si>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</si>
  <si>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</si>
  <si>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</si>
  <si>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</si>
  <si>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</si>
  <si>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</si>
  <si>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</si>
  <si>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</si>
  <si>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</si>
  <si>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</si>
  <si>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</si>
  <si>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</si>
  <si>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</si>
  <si>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</si>
  <si>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</si>
  <si>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</si>
  <si>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</si>
  <si>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</si>
  <si>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</si>
  <si>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</si>
  <si>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</si>
  <si>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</si>
  <si>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</si>
  <si>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</si>
  <si>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</si>
  <si>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</si>
  <si>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</si>
  <si>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</si>
  <si>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</si>
  <si>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</si>
  <si>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</si>
  <si>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</si>
  <si>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</si>
  <si>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</si>
  <si>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</si>
  <si>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</si>
  <si>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</si>
  <si>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</si>
  <si>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</si>
  <si>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</si>
  <si>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</si>
  <si>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</si>
  <si>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</si>
  <si>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</si>
  <si>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</si>
  <si>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</si>
  <si>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</si>
  <si>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</si>
  <si>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</si>
  <si>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</si>
  <si>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</si>
  <si>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</si>
  <si>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</si>
  <si>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</si>
  <si>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</si>
  <si>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</si>
  <si>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</si>
  <si>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</si>
  <si>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</si>
  <si>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</si>
  <si>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</si>
  <si>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</si>
  <si>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</si>
  <si>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</si>
  <si>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</si>
  <si>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</si>
  <si>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</si>
  <si>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</si>
  <si>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</si>
  <si>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</si>
  <si>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</si>
  <si>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</si>
  <si>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</si>
  <si>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</si>
  <si>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</si>
  <si>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</si>
  <si>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</si>
  <si>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</si>
  <si>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</si>
  <si>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</si>
  <si>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</si>
  <si>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</si>
  <si>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</si>
  <si>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</si>
  <si>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</si>
  <si>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</si>
  <si>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</si>
  <si>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</si>
  <si>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</si>
  <si>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</si>
  <si>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</si>
  <si>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</si>
  <si>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</si>
  <si>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</si>
  <si>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</si>
  <si>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</si>
  <si>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</si>
  <si>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</si>
  <si>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</si>
  <si>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</si>
  <si>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</si>
  <si>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</si>
  <si>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</si>
  <si>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</si>
  <si>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</si>
  <si>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</si>
  <si>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</si>
  <si>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</si>
  <si>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</si>
  <si>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</si>
  <si>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</si>
  <si>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</si>
  <si>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</si>
  <si>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</si>
  <si>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</si>
  <si>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</si>
  <si>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</si>
  <si>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</si>
  <si>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</si>
  <si>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</si>
  <si>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</si>
  <si>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</si>
  <si>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</si>
  <si>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</si>
  <si>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</si>
  <si>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</si>
  <si>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</si>
  <si>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</si>
  <si>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</si>
  <si>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</si>
  <si>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</si>
  <si>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</si>
  <si>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</si>
  <si>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</si>
  <si>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</si>
  <si>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</si>
  <si>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</si>
  <si>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</si>
  <si>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</si>
  <si>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</si>
  <si>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</si>
  <si>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</si>
  <si>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</si>
  <si>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</si>
  <si>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</si>
  <si>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</si>
  <si>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</si>
  <si>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</si>
  <si>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</si>
  <si>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</si>
  <si>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</si>
  <si>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</si>
  <si>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</si>
  <si>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</si>
  <si>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</si>
  <si>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</si>
  <si>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</si>
  <si>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</si>
  <si>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</si>
  <si>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</si>
  <si>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</si>
  <si>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</si>
  <si>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</si>
  <si>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</si>
  <si>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</si>
  <si>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</si>
  <si>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</si>
  <si>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</si>
  <si>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</si>
  <si>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</si>
  <si>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</si>
  <si>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</si>
  <si>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</si>
  <si>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</si>
  <si>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</si>
  <si>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</si>
  <si>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</si>
  <si>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</si>
  <si>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</si>
  <si>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</si>
  <si>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</si>
  <si>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</si>
  <si>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</si>
  <si>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</si>
  <si>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</si>
  <si>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</si>
  <si>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</si>
  <si>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</si>
  <si>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</si>
  <si>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</si>
  <si>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</si>
  <si>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</si>
  <si>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</si>
  <si>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</si>
  <si>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</si>
  <si>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</si>
  <si>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</si>
  <si>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</si>
  <si>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</si>
  <si>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</si>
  <si>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</si>
  <si>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</si>
  <si>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</si>
  <si>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</si>
  <si>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</si>
  <si>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</si>
  <si>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</si>
  <si>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</si>
  <si>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</si>
  <si>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</si>
  <si>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</si>
  <si>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</si>
  <si>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</si>
  <si>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</si>
  <si>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</si>
  <si>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</si>
  <si>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</si>
  <si>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</si>
  <si>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</si>
  <si>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</si>
  <si>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</si>
  <si>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</si>
  <si>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</si>
  <si>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</si>
  <si>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</si>
  <si>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</si>
  <si>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</si>
  <si>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</si>
  <si>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</si>
  <si>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</si>
  <si>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</si>
  <si>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</si>
  <si>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</si>
  <si>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</si>
  <si>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</si>
  <si>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</si>
  <si>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</si>
  <si>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</si>
  <si>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</si>
  <si>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</si>
  <si>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</si>
  <si>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</si>
  <si>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</si>
  <si>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</si>
  <si>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</si>
  <si>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</si>
  <si>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</si>
  <si>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</si>
  <si>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</si>
  <si>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</si>
  <si>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</si>
  <si>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</si>
  <si>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</si>
  <si>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</si>
  <si>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</si>
  <si>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</si>
  <si>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</si>
  <si>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</si>
  <si>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</si>
  <si>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</si>
  <si>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</si>
  <si>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</si>
  <si>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</si>
  <si>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</si>
  <si>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</si>
  <si>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</si>
  <si>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</si>
  <si>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</si>
  <si>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</si>
  <si>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</si>
  <si>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</si>
  <si>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</si>
  <si>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</si>
  <si>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</si>
  <si>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</si>
  <si>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</si>
  <si>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</si>
  <si>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</si>
  <si>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</si>
  <si>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</si>
  <si>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</si>
  <si>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</si>
  <si>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</si>
  <si>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</si>
  <si>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</si>
  <si>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</si>
  <si>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</si>
  <si>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</si>
  <si>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</si>
  <si>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</si>
  <si>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</si>
  <si>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</si>
  <si>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</si>
  <si>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</si>
  <si>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</si>
  <si>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</si>
  <si>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</si>
  <si>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</si>
  <si>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</si>
  <si>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</si>
  <si>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</si>
  <si>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</si>
  <si>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</si>
  <si>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</si>
  <si>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</si>
  <si>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</si>
  <si>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</si>
  <si>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</si>
  <si>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</si>
  <si>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</si>
  <si>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</si>
  <si>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</si>
  <si>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</si>
  <si>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</si>
  <si>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</si>
  <si>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</si>
  <si>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</si>
  <si>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</si>
  <si>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</si>
  <si>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</si>
  <si>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</si>
  <si>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</si>
  <si>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</si>
  <si>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</si>
  <si>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</si>
  <si>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</si>
  <si>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</si>
  <si>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</si>
  <si>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</si>
  <si>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</si>
  <si>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</si>
  <si>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</si>
  <si>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</si>
  <si>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</si>
  <si>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</si>
  <si>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</si>
  <si>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</si>
  <si>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</si>
  <si>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</si>
  <si>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</si>
  <si>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</si>
  <si>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</si>
  <si>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</si>
  <si>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</si>
  <si>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</si>
  <si>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</si>
  <si>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</si>
  <si>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</si>
  <si>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</si>
  <si>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</si>
  <si>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</si>
  <si>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</si>
  <si>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</si>
  <si>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</si>
  <si>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</si>
  <si>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</si>
  <si>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</si>
  <si>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</si>
  <si>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</si>
  <si>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</si>
  <si>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</si>
  <si>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</si>
  <si>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</si>
  <si>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</si>
  <si>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</si>
  <si>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</si>
  <si>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</si>
  <si>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</si>
  <si>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</si>
  <si>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</si>
  <si>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</si>
  <si>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</si>
  <si>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</si>
  <si>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</si>
  <si>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</si>
  <si>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</si>
  <si>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</si>
  <si>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</si>
  <si>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</si>
  <si>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</si>
  <si>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</si>
  <si>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</si>
  <si>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</si>
  <si>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</si>
  <si>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</si>
  <si>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</si>
  <si>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</si>
  <si>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</si>
  <si>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</si>
  <si>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</si>
  <si>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</si>
  <si>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</si>
  <si>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</si>
  <si>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</si>
  <si>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</si>
  <si>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</si>
  <si>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</si>
  <si>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</si>
  <si>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</si>
  <si>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</si>
  <si>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</si>
  <si>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</si>
  <si>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</si>
  <si>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</si>
  <si>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</si>
  <si>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</si>
  <si>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</si>
  <si>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</si>
  <si>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</si>
  <si>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</si>
  <si>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</si>
  <si>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</si>
  <si>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</si>
  <si>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</si>
  <si>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</si>
  <si>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</si>
  <si>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</si>
  <si>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</si>
  <si>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</si>
  <si>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</si>
  <si>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</si>
  <si>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</si>
  <si>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</si>
  <si>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</si>
  <si>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</si>
  <si>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</si>
  <si>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</si>
  <si>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</si>
  <si>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</si>
  <si>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</si>
  <si>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</si>
  <si>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</si>
  <si>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</si>
  <si>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</si>
  <si>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</si>
  <si>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</si>
  <si>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</si>
  <si>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</si>
  <si>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</si>
  <si>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</si>
  <si>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</si>
  <si>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</si>
  <si>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</si>
  <si>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</si>
  <si>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</si>
  <si>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</si>
  <si>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</si>
  <si>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</si>
  <si>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</si>
  <si>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</si>
  <si>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</si>
  <si>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</si>
  <si>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</si>
  <si>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</si>
  <si>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</si>
  <si>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</si>
  <si>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</si>
  <si>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</si>
  <si>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</si>
  <si>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</si>
  <si>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</si>
  <si>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</si>
  <si>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</si>
  <si>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</si>
  <si>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</si>
  <si>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</si>
  <si>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</si>
  <si>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</si>
  <si>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</si>
  <si>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</si>
  <si>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</si>
  <si>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</si>
  <si>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</si>
  <si>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</si>
  <si>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</si>
  <si>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</si>
  <si>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</si>
  <si>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</si>
  <si>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</si>
  <si>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</si>
  <si>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</si>
  <si>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</si>
  <si>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</si>
  <si>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</si>
  <si>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</si>
  <si>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</si>
  <si>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</si>
  <si>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</si>
  <si>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</si>
  <si>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</si>
  <si>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</si>
  <si>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</si>
  <si>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</si>
  <si>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</si>
  <si>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</si>
  <si>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</si>
  <si>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</si>
  <si>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</si>
  <si>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</si>
  <si>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</si>
  <si>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</si>
  <si>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</si>
  <si>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</si>
  <si>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</si>
  <si>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</si>
  <si>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</si>
  <si>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</si>
  <si>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</si>
  <si>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</si>
  <si>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</si>
  <si>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</si>
  <si>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</si>
  <si>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</si>
  <si>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</si>
  <si>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</si>
  <si>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</si>
  <si>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</si>
  <si>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</si>
  <si>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</si>
  <si>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</si>
  <si>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</si>
  <si>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</si>
  <si>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</si>
  <si>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</si>
  <si>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</si>
  <si>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</si>
  <si>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</si>
  <si>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</si>
  <si>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</si>
  <si>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</si>
  <si>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</si>
  <si>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</si>
  <si>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</si>
  <si>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</si>
  <si>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</si>
  <si>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</si>
  <si>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</si>
  <si>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</si>
  <si>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</si>
  <si>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</si>
  <si>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</si>
  <si>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</si>
  <si>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</si>
  <si>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</si>
  <si>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</si>
  <si>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</si>
  <si>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</si>
  <si>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</si>
  <si>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</si>
  <si>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</si>
  <si>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</si>
  <si>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</si>
  <si>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</si>
  <si>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</si>
  <si>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</si>
  <si>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</si>
  <si>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</si>
  <si>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</si>
  <si>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</si>
  <si>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</si>
  <si>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</si>
  <si>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</si>
  <si>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</si>
  <si>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</si>
  <si>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</si>
  <si>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</si>
  <si>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</si>
  <si>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</si>
  <si>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</si>
  <si>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</si>
  <si>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</si>
  <si>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</si>
  <si>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</si>
  <si>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</si>
  <si>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</si>
  <si>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</si>
  <si>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</si>
  <si>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</si>
  <si>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</si>
  <si>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</si>
  <si>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</si>
  <si>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</si>
  <si>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</si>
  <si>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</si>
  <si>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</si>
  <si>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</si>
  <si>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</si>
  <si>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</si>
  <si>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</si>
  <si>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</si>
  <si>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</si>
  <si>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</si>
  <si>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</si>
  <si>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</si>
  <si>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</si>
  <si>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</si>
  <si>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</si>
  <si>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</si>
  <si>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</si>
  <si>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</si>
  <si>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</si>
  <si>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</si>
  <si>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</si>
  <si>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</si>
  <si>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</si>
  <si>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</si>
  <si>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</si>
  <si>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</si>
  <si>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</si>
  <si>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</si>
  <si>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</si>
  <si>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</si>
  <si>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</si>
  <si>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</si>
  <si>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</si>
  <si>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</si>
  <si>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</si>
  <si>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</si>
  <si>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</si>
  <si>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</si>
  <si>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</si>
  <si>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</si>
  <si>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</si>
  <si>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</si>
  <si>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</si>
  <si>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</si>
  <si>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</si>
  <si>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</si>
  <si>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</si>
  <si>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</si>
  <si>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</si>
  <si>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</si>
  <si>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</si>
  <si>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</si>
  <si>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</si>
  <si>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</si>
  <si>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</si>
  <si>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</si>
  <si>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</si>
  <si>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</si>
  <si>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</si>
  <si>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</si>
  <si>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</si>
  <si>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</si>
  <si>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</si>
  <si>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</si>
  <si>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</si>
  <si>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</si>
  <si>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</si>
  <si>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</si>
  <si>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</si>
  <si>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</si>
  <si>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</si>
  <si>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</si>
  <si>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</si>
  <si>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</si>
  <si>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</si>
  <si>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</si>
  <si>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</si>
  <si>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</si>
  <si>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</si>
  <si>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</si>
  <si>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</si>
  <si>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</si>
  <si>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</si>
  <si>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</si>
  <si>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</si>
  <si>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</si>
  <si>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</si>
  <si>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</si>
  <si>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</si>
  <si>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</si>
  <si>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</si>
  <si>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</si>
  <si>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</si>
  <si>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</si>
  <si>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</si>
  <si>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</si>
  <si>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</si>
  <si>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</si>
  <si>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</si>
  <si>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</si>
  <si>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</si>
  <si>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</si>
  <si>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</si>
  <si>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</si>
  <si>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</si>
  <si>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</si>
  <si>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</si>
  <si>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</si>
  <si>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</si>
  <si>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</si>
  <si>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</si>
  <si>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</si>
  <si>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</si>
  <si>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</si>
  <si>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</si>
  <si>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</si>
  <si>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</si>
  <si>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</si>
  <si>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</si>
  <si>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</si>
  <si>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</si>
  <si>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</si>
  <si>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</si>
  <si>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</si>
  <si>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</si>
  <si>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</si>
  <si>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</si>
  <si>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</si>
  <si>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</si>
  <si>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</si>
  <si>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</si>
  <si>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</si>
  <si>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</si>
  <si>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</si>
  <si>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</si>
  <si>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</si>
  <si>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</si>
  <si>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</si>
  <si>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</si>
  <si>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</si>
  <si>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</si>
  <si>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</si>
  <si>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</si>
  <si>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</si>
  <si>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</si>
  <si>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</si>
  <si>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</si>
  <si>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</si>
  <si>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</si>
  <si>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</si>
  <si>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</si>
  <si>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</si>
  <si>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</si>
  <si>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</si>
  <si>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</si>
  <si>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</si>
  <si>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</si>
  <si>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</si>
  <si>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</si>
  <si>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</si>
  <si>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</si>
  <si>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</si>
  <si>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</si>
  <si>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</si>
  <si>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</si>
  <si>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</si>
  <si>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</si>
  <si>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</si>
  <si>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</si>
  <si>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</si>
  <si>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</si>
  <si>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</si>
  <si>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</si>
  <si>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</si>
  <si>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</si>
  <si>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</si>
  <si>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</si>
  <si>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</si>
  <si>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</si>
  <si>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</si>
  <si>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</si>
  <si>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</si>
  <si>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</si>
  <si>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</si>
  <si>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</si>
  <si>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</si>
  <si>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</si>
  <si>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</si>
  <si>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</si>
  <si>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</si>
  <si>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</si>
  <si>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</si>
  <si>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</si>
  <si>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</si>
  <si>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</si>
  <si>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</si>
  <si>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</si>
  <si>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</si>
  <si>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</si>
  <si>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</si>
  <si>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</si>
  <si>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</si>
  <si>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</si>
  <si>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</si>
  <si>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</si>
  <si>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</si>
  <si>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</si>
  <si>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</si>
  <si>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</si>
  <si>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</si>
  <si>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</si>
  <si>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</si>
  <si>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</si>
  <si>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</si>
  <si>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</si>
  <si>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</si>
  <si>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</si>
  <si>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</si>
  <si>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</si>
  <si>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</si>
  <si>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</si>
  <si>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</si>
  <si>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</si>
  <si>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</si>
  <si>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</si>
  <si>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</si>
  <si>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</si>
  <si>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</si>
  <si>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</si>
  <si>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</si>
  <si>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</si>
  <si>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</si>
  <si>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</si>
  <si>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</si>
  <si>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</si>
  <si>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</si>
  <si>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</si>
  <si>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</si>
  <si>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</si>
  <si>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</si>
  <si>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</si>
  <si>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</si>
  <si>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</si>
  <si>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</si>
  <si>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</si>
  <si>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</si>
  <si>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</si>
  <si>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</si>
  <si>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</si>
  <si>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</si>
  <si>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</si>
  <si>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</si>
  <si>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</si>
  <si>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</si>
  <si>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</si>
  <si>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</si>
  <si>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</si>
  <si>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</si>
  <si>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</si>
  <si>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</si>
  <si>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</si>
  <si>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</si>
  <si>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</si>
  <si>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</si>
  <si>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</si>
  <si>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</si>
  <si>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</si>
  <si>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</si>
  <si>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</si>
  <si>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</si>
  <si>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</si>
  <si>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</si>
  <si>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</si>
  <si>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</si>
  <si>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</si>
  <si>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</si>
  <si>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</si>
  <si>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</si>
  <si>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</si>
  <si>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</si>
  <si>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</si>
  <si>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</si>
  <si>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</si>
  <si>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</si>
  <si>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</si>
  <si>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</si>
  <si>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</si>
  <si>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</si>
  <si>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</si>
  <si>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</si>
  <si>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</si>
  <si>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</si>
  <si>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</si>
  <si>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</si>
  <si>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</si>
  <si>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</si>
  <si>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</si>
  <si>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</si>
  <si>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</si>
  <si>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</si>
  <si>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</si>
  <si>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</si>
  <si>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</si>
  <si>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</si>
  <si>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</si>
  <si>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</si>
  <si>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</si>
  <si>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</si>
  <si>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</si>
  <si>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</si>
  <si>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</si>
  <si>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</si>
  <si>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</si>
  <si>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</si>
  <si>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</si>
  <si>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</si>
  <si>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</si>
  <si>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</si>
  <si>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</si>
  <si>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</si>
  <si>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</si>
  <si>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</si>
  <si>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</si>
  <si>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</si>
  <si>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</si>
  <si>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</si>
  <si>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</si>
  <si>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</si>
  <si>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</si>
  <si>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</si>
  <si>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</si>
  <si>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</si>
  <si>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</si>
  <si>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</si>
  <si>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</si>
  <si>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</si>
  <si>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</si>
  <si>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</si>
  <si>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</si>
  <si>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</si>
  <si>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</si>
  <si>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</si>
  <si>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</si>
  <si>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</si>
  <si>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</si>
  <si>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</si>
  <si>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</si>
  <si>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</si>
  <si>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</si>
  <si>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</si>
  <si>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</si>
  <si>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</si>
  <si>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</si>
  <si>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</si>
  <si>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</si>
  <si>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</si>
  <si>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</si>
  <si>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</si>
  <si>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</si>
  <si>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</si>
  <si>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</si>
  <si>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</si>
  <si>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</si>
  <si>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</si>
  <si>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</si>
  <si>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</si>
  <si>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</si>
  <si>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</si>
  <si>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</si>
  <si>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</si>
  <si>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</si>
  <si>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</si>
  <si>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</si>
  <si>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</si>
  <si>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</si>
  <si>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</si>
  <si>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</si>
  <si>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</si>
  <si>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</si>
  <si>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</si>
  <si>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</si>
  <si>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</si>
  <si>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</si>
  <si>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</si>
  <si>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</si>
  <si>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</si>
  <si>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</si>
  <si>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</si>
  <si>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</si>
  <si>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</si>
  <si>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</si>
  <si>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</si>
  <si>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</si>
  <si>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</si>
  <si>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</si>
  <si>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</si>
  <si>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</si>
  <si>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</si>
  <si>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</si>
  <si>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</si>
  <si>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</si>
  <si>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</si>
  <si>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</si>
  <si>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</si>
  <si>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</si>
  <si>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</si>
  <si>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</si>
  <si>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</si>
  <si>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</si>
  <si>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</si>
  <si>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</si>
  <si>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</si>
  <si>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</si>
  <si>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</si>
  <si>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</si>
  <si>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</si>
  <si>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</si>
  <si>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</si>
  <si>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</si>
  <si>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</si>
  <si>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</si>
  <si>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</si>
  <si>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</si>
  <si>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</si>
  <si>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</si>
  <si>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</si>
  <si>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</si>
  <si>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</si>
  <si>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</si>
  <si>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</si>
  <si>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</si>
  <si>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</si>
  <si>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</si>
  <si>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</si>
  <si>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</si>
  <si>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</si>
  <si>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</si>
  <si>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</si>
  <si>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</si>
  <si>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</si>
  <si>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</si>
  <si>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</si>
  <si>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</si>
  <si>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</si>
  <si>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</si>
  <si>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</si>
  <si>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</si>
  <si>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</si>
  <si>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</si>
  <si>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</si>
  <si>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</si>
  <si>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</si>
  <si>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</si>
  <si>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</si>
  <si>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</si>
  <si>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</si>
  <si>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</si>
  <si>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</si>
  <si>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</si>
  <si>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</si>
  <si>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</si>
  <si>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</si>
  <si>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</si>
  <si>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</si>
  <si>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</si>
  <si>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</si>
  <si>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</si>
  <si>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</si>
  <si>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</si>
  <si>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</si>
  <si>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</si>
  <si>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</si>
  <si>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</si>
  <si>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</si>
  <si>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</si>
  <si>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</si>
  <si>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</si>
  <si>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</si>
  <si>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</si>
  <si>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</si>
  <si>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</si>
  <si>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</si>
  <si>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</si>
  <si>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</si>
  <si>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</si>
  <si>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</si>
  <si>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</si>
  <si>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</si>
  <si>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</si>
  <si>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</si>
  <si>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</si>
  <si>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</si>
  <si>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</si>
  <si>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</si>
  <si>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</si>
  <si>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</si>
  <si>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</si>
  <si>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</si>
  <si>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</si>
  <si>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</si>
  <si>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</si>
  <si>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</si>
  <si>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</si>
  <si>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</si>
  <si>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</si>
  <si>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</si>
  <si>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</si>
  <si>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</si>
  <si>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</si>
  <si>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</si>
  <si>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</si>
  <si>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</si>
  <si>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</si>
  <si>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</si>
  <si>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</si>
  <si>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</si>
  <si>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</si>
  <si>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</si>
  <si>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</si>
  <si>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</si>
  <si>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</si>
  <si>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</si>
  <si>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</si>
  <si>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</si>
  <si>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</si>
  <si>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</si>
  <si>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</si>
  <si>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</si>
  <si>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</si>
  <si>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</si>
  <si>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</si>
  <si>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</si>
  <si>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</si>
  <si>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</si>
  <si>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</si>
  <si>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</si>
  <si>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</si>
  <si>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</si>
  <si>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</si>
  <si>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</si>
  <si>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</si>
  <si>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</si>
  <si>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</si>
  <si>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</si>
  <si>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</si>
  <si>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</si>
  <si>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</si>
  <si>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</si>
  <si>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</si>
  <si>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</si>
  <si>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</si>
  <si>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</si>
  <si>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</si>
  <si>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</si>
  <si>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</si>
  <si>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</si>
  <si>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</si>
  <si>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</si>
  <si>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</si>
  <si>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</si>
  <si>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</si>
  <si>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</si>
  <si>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</si>
  <si>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</si>
  <si>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</si>
  <si>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</si>
  <si>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</si>
  <si>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</si>
  <si>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</si>
  <si>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</si>
  <si>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</si>
  <si>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</si>
  <si>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</si>
  <si>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</si>
  <si>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</si>
  <si>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</si>
  <si>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</si>
  <si>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</si>
  <si>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</si>
  <si>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</si>
  <si>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</si>
  <si>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</si>
  <si>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</si>
  <si>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</si>
  <si>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</si>
  <si>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</si>
  <si>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</si>
  <si>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</si>
  <si>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</si>
  <si>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</si>
  <si>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</si>
  <si>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</si>
  <si>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</si>
  <si>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</si>
  <si>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</si>
  <si>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</si>
  <si>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</si>
  <si>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</si>
  <si>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</si>
  <si>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</si>
  <si>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</si>
  <si>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</si>
  <si>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</si>
  <si>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</si>
  <si>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</si>
  <si>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</si>
  <si>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</si>
  <si>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</si>
  <si>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</si>
  <si>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</si>
  <si>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</si>
  <si>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</si>
  <si>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</si>
  <si>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</si>
  <si>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</si>
  <si>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</si>
  <si>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</si>
  <si>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</si>
  <si>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</si>
  <si>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</si>
  <si>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</si>
  <si>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</si>
  <si>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</si>
  <si>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</si>
  <si>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</si>
  <si>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</si>
  <si>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</si>
  <si>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</si>
  <si>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</si>
  <si>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</si>
  <si>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</si>
  <si>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</si>
  <si>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</si>
  <si>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</si>
  <si>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</si>
  <si>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</si>
  <si>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</si>
  <si>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</si>
  <si>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</si>
  <si>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</si>
  <si>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</si>
  <si>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</si>
  <si>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</si>
  <si>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</si>
  <si>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</si>
  <si>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</si>
  <si>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</si>
  <si>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</si>
  <si>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</si>
  <si>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</si>
  <si>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</si>
  <si>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</si>
  <si>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</si>
  <si>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</si>
  <si>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</si>
  <si>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</si>
  <si>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</si>
  <si>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</si>
  <si>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</si>
  <si>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</si>
  <si>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</si>
  <si>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</si>
  <si>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</si>
  <si>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</si>
  <si>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</si>
  <si>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</si>
  <si>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</si>
  <si>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</si>
  <si>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</si>
  <si>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</si>
  <si>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</si>
  <si>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</si>
  <si>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</si>
  <si>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</si>
  <si>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</si>
  <si>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</si>
  <si>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</si>
  <si>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</si>
  <si>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</si>
  <si>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</si>
  <si>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</si>
  <si>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</si>
  <si>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</si>
  <si>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</si>
  <si>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</si>
  <si>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</si>
  <si>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</si>
  <si>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</si>
  <si>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</si>
  <si>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</si>
  <si>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</si>
  <si>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</si>
  <si>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</si>
  <si>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</si>
  <si>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</si>
  <si>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</si>
  <si>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</si>
  <si>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</si>
  <si>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</si>
  <si>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</si>
  <si>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</si>
  <si>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</si>
  <si>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</si>
  <si>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</si>
  <si>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</si>
  <si>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</si>
  <si>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</si>
  <si>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</si>
  <si>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</si>
  <si>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</si>
  <si>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</si>
  <si>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</si>
  <si>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</si>
  <si>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</si>
  <si>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</si>
  <si>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</si>
  <si>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</si>
  <si>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</si>
  <si>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</si>
  <si>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</si>
  <si>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</si>
  <si>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</si>
  <si>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</si>
  <si>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</si>
  <si>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</si>
  <si>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</si>
  <si>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</si>
  <si>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</si>
  <si>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</si>
  <si>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</si>
  <si>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</si>
  <si>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</si>
  <si>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</si>
  <si>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</si>
  <si>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</si>
  <si>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</si>
  <si>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</si>
  <si>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</si>
  <si>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</si>
  <si>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</si>
  <si>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</si>
  <si>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</si>
  <si>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</si>
  <si>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</si>
  <si>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</si>
  <si>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</si>
  <si>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</si>
  <si>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</si>
  <si>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</si>
  <si>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</si>
  <si>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</si>
  <si>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</si>
  <si>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</si>
  <si>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</si>
  <si>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</si>
  <si>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</si>
  <si>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</si>
  <si>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</si>
  <si>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</si>
  <si>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</si>
  <si>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</si>
  <si>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</si>
  <si>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</si>
  <si>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</si>
  <si>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</si>
  <si>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</si>
  <si>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</si>
  <si>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</si>
  <si>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</si>
  <si>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</si>
  <si>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</si>
  <si>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</si>
  <si>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</si>
  <si>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</si>
  <si>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</si>
  <si>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</si>
  <si>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</si>
  <si>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</si>
  <si>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</si>
  <si>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</si>
  <si>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</si>
  <si>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</si>
  <si>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</si>
  <si>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</si>
  <si>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</si>
  <si>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</si>
  <si>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</si>
  <si>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</si>
  <si>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</si>
  <si>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</si>
  <si>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</si>
  <si>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</si>
  <si>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</si>
  <si>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</si>
  <si>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</si>
  <si>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</si>
  <si>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</si>
  <si>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</si>
  <si>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</si>
  <si>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</si>
  <si>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</si>
  <si>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</si>
  <si>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</si>
  <si>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</si>
  <si>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</si>
  <si>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</si>
  <si>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</si>
  <si>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</si>
  <si>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</si>
  <si>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</si>
  <si>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</si>
  <si>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</si>
  <si>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</si>
  <si>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</si>
  <si>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</si>
  <si>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</si>
  <si>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</si>
  <si>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</si>
  <si>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</si>
  <si>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</si>
  <si>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</si>
  <si>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</si>
  <si>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</si>
  <si>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</si>
  <si>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</si>
  <si>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</si>
  <si>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</si>
  <si>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</si>
  <si>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</si>
  <si>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</si>
  <si>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</si>
  <si>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</si>
  <si>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</si>
  <si>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</si>
  <si>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</si>
  <si>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</si>
  <si>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</si>
  <si>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</si>
  <si>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</si>
  <si>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</si>
  <si>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</si>
  <si>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</si>
  <si>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</si>
  <si>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</si>
  <si>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</si>
  <si>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</si>
  <si>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</si>
  <si>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</si>
  <si>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</si>
  <si>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</si>
  <si>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</si>
  <si>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</si>
  <si>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</si>
  <si>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</si>
  <si>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</si>
  <si>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</si>
  <si>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</si>
  <si>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</si>
  <si>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</si>
  <si>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</si>
  <si>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</si>
  <si>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</si>
  <si>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</si>
  <si>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</si>
  <si>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</si>
  <si>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</si>
  <si>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</si>
  <si>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</si>
  <si>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</si>
  <si>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</si>
  <si>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</si>
  <si>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</si>
  <si>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</si>
  <si>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</si>
  <si>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</si>
  <si>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</si>
  <si>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</si>
  <si>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</si>
  <si>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</si>
  <si>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</si>
  <si>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</si>
  <si>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</si>
  <si>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</si>
  <si>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</si>
  <si>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</si>
  <si>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</si>
  <si>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</si>
  <si>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</si>
  <si>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</si>
  <si>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</si>
  <si>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</si>
  <si>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</si>
  <si>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</si>
  <si>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</si>
  <si>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</si>
  <si>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</si>
  <si>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</si>
  <si>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</si>
  <si>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</si>
  <si>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</si>
  <si>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</si>
  <si>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</si>
  <si>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</si>
  <si>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</si>
  <si>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</si>
  <si>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</si>
  <si>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</si>
  <si>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</si>
  <si>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</si>
  <si>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</si>
  <si>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</si>
  <si>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</si>
  <si>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</si>
  <si>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</si>
  <si>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</si>
  <si>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</si>
  <si>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</si>
  <si>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</si>
  <si>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</si>
  <si>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</si>
  <si>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</si>
  <si>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</si>
  <si>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</si>
  <si>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</si>
  <si>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</si>
  <si>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</si>
  <si>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</si>
  <si>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</si>
  <si>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</si>
  <si>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</si>
  <si>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</si>
  <si>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</si>
  <si>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</si>
  <si>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</si>
  <si>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</si>
  <si>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</si>
  <si>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</si>
  <si>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</si>
  <si>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</si>
  <si>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</si>
  <si>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</si>
  <si>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</si>
  <si>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</si>
  <si>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</si>
  <si>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</si>
  <si>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</si>
  <si>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</si>
  <si>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</si>
  <si>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</si>
  <si>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</si>
  <si>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</si>
  <si>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</si>
  <si>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</si>
  <si>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</si>
  <si>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</si>
  <si>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</si>
  <si>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</si>
  <si>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</si>
  <si>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</si>
  <si>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</si>
  <si>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</si>
  <si>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</si>
  <si>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</si>
  <si>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</si>
  <si>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</si>
  <si>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</si>
  <si>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</si>
  <si>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</si>
  <si>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</si>
  <si>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</si>
  <si>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</si>
  <si>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</si>
  <si>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</si>
  <si>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</si>
  <si>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</si>
  <si>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</si>
  <si>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</si>
  <si>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</si>
  <si>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</si>
  <si>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</si>
  <si>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</si>
  <si>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</si>
  <si>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</si>
  <si>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</si>
  <si>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</si>
  <si>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</si>
  <si>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</si>
  <si>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</si>
  <si>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</si>
  <si>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</si>
  <si>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</si>
  <si>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</si>
  <si>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</si>
  <si>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</si>
  <si>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</si>
  <si>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</si>
  <si>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</si>
  <si>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</si>
  <si>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</si>
  <si>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</si>
  <si>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</si>
  <si>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</si>
  <si>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</si>
  <si>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</si>
  <si>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</si>
  <si>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</si>
  <si>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</si>
  <si>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</si>
  <si>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</si>
  <si>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</si>
  <si>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</si>
  <si>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</si>
  <si>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</si>
  <si>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</si>
  <si>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</si>
  <si>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</si>
  <si>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</si>
  <si>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</si>
  <si>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</si>
  <si>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</si>
  <si>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</si>
  <si>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</si>
  <si>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</si>
  <si>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</si>
  <si>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</si>
  <si>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</si>
  <si>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</si>
  <si>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</si>
  <si>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</si>
  <si>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</si>
  <si>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</si>
  <si>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</si>
  <si>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</si>
  <si>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</si>
  <si>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</si>
  <si>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</si>
  <si>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</si>
  <si>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</si>
  <si>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</si>
  <si>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</si>
  <si>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</si>
  <si>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</si>
  <si>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</si>
  <si>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</si>
  <si>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</si>
  <si>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</si>
  <si>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</si>
  <si>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</si>
  <si>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</si>
  <si>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</si>
  <si>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</si>
  <si>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</si>
  <si>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</si>
  <si>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</si>
  <si>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</si>
  <si>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</si>
  <si>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</si>
  <si>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</si>
  <si>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</si>
  <si>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</si>
  <si>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</si>
  <si>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</si>
  <si>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</si>
  <si>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</si>
  <si>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</si>
  <si>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</si>
  <si>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</si>
  <si>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</si>
  <si>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</si>
  <si>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</si>
  <si>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</si>
  <si>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</si>
  <si>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</si>
  <si>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</si>
  <si>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</si>
  <si>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</si>
  <si>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</si>
  <si>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</si>
  <si>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</si>
  <si>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</si>
  <si>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</si>
  <si>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</si>
  <si>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</si>
  <si>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</si>
  <si>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</si>
  <si>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</si>
  <si>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</si>
  <si>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</si>
  <si>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</si>
  <si>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</si>
  <si>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</si>
  <si>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</si>
  <si>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</si>
  <si>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</si>
  <si>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</si>
  <si>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</si>
  <si>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</si>
  <si>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</si>
  <si>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</si>
  <si>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</si>
  <si>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</si>
  <si>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</si>
  <si>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</si>
  <si>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</si>
  <si>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</si>
  <si>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</si>
  <si>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</si>
  <si>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</si>
  <si>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</si>
  <si>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</si>
  <si>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</si>
  <si>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</si>
  <si>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</si>
  <si>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</si>
  <si>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</si>
  <si>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</si>
  <si>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</si>
  <si>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</si>
  <si>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</si>
  <si>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</si>
  <si>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</si>
  <si>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</si>
  <si>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</si>
  <si>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</si>
  <si>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</si>
  <si>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</si>
  <si>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</si>
  <si>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</si>
  <si>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</si>
  <si>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</si>
  <si>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</si>
  <si>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</si>
  <si>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</si>
  <si>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</si>
  <si>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</si>
  <si>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</si>
  <si>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</si>
  <si>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</si>
  <si>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</si>
  <si>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</si>
  <si>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</si>
  <si>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</si>
  <si>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</si>
  <si>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</si>
  <si>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</si>
  <si>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</si>
  <si>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</si>
  <si>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</si>
  <si>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</si>
  <si>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</si>
  <si>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</si>
  <si>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</si>
  <si>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</si>
  <si>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</si>
  <si>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</si>
  <si>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</si>
  <si>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</si>
  <si>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</si>
  <si>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</si>
  <si>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</si>
  <si>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</si>
  <si>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</si>
  <si>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</si>
  <si>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</si>
  <si>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</si>
  <si>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</si>
  <si>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</si>
  <si>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</si>
  <si>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</si>
  <si>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</si>
  <si>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</si>
  <si>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</si>
  <si>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</si>
  <si>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</si>
  <si>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</si>
  <si>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</si>
  <si>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</si>
  <si>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</si>
  <si>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</si>
  <si>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</si>
  <si>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</si>
  <si>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</si>
  <si>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</si>
  <si>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</si>
  <si>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</si>
  <si>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</si>
  <si>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</si>
  <si>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</si>
  <si>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</si>
  <si>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</si>
  <si>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</si>
  <si>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</si>
  <si>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</si>
  <si>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</si>
  <si>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</si>
  <si>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</si>
  <si>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</si>
  <si>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</si>
  <si>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</si>
  <si>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</si>
  <si>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</si>
  <si>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</si>
  <si>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</si>
  <si>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</si>
  <si>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</si>
  <si>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</si>
  <si>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</si>
  <si>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</si>
  <si>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</si>
  <si>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</si>
  <si>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</si>
  <si>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</si>
  <si>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</si>
  <si>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</si>
  <si>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</si>
  <si>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</si>
  <si>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</si>
  <si>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</si>
  <si>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</si>
  <si>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</si>
  <si>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</si>
  <si>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</si>
  <si>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</si>
  <si>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</si>
  <si>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</si>
  <si>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</si>
  <si>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</si>
  <si>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</si>
  <si>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</si>
  <si>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</si>
  <si>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</si>
  <si>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</si>
  <si>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</si>
  <si>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</si>
  <si>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</si>
  <si>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</si>
  <si>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</si>
  <si>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</si>
  <si>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</si>
  <si>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</si>
  <si>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</si>
  <si>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</si>
  <si>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</si>
  <si>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</si>
  <si>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</si>
  <si>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</si>
  <si>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</si>
  <si>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</si>
  <si>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</si>
  <si>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</si>
  <si>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</si>
  <si>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</si>
  <si>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</si>
  <si>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</si>
  <si>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</si>
  <si>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</si>
  <si>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</si>
  <si>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</si>
  <si>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</si>
  <si>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</si>
  <si>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</si>
  <si>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</si>
  <si>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</si>
  <si>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</si>
  <si>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</si>
  <si>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</si>
  <si>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</si>
  <si>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</si>
  <si>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</si>
  <si>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</si>
  <si>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</si>
  <si>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</si>
  <si>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</si>
  <si>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</si>
  <si>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</si>
  <si>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</si>
  <si>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</si>
  <si>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</si>
  <si>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</si>
  <si>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</si>
  <si>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</si>
  <si>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</si>
  <si>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</si>
  <si>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</si>
  <si>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</si>
  <si>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</si>
  <si>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</si>
  <si>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</si>
  <si>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</si>
  <si>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</si>
  <si>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</si>
  <si>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</si>
  <si>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</si>
  <si>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</si>
  <si>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</si>
  <si>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</si>
  <si>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</si>
  <si>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</si>
  <si>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</si>
  <si>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</si>
  <si>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</si>
  <si>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</si>
  <si>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</si>
  <si>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</si>
  <si>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</si>
  <si>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</si>
  <si>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</si>
  <si>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</si>
  <si>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</si>
  <si>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</si>
  <si>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</si>
  <si>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</si>
  <si>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</si>
  <si>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</si>
  <si>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</si>
  <si>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</si>
  <si>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</si>
  <si>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</si>
  <si>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</si>
  <si>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</si>
  <si>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</si>
  <si>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</si>
  <si>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</si>
  <si>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</si>
  <si>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</si>
  <si>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</si>
  <si>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</si>
  <si>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</si>
  <si>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</si>
  <si>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</si>
  <si>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</si>
  <si>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</si>
  <si>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</si>
  <si>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</si>
  <si>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</si>
  <si>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</si>
  <si>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</si>
  <si>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</si>
  <si>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</si>
  <si>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</si>
  <si>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</si>
  <si>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</si>
  <si>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</si>
  <si>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</si>
  <si>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</si>
  <si>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</si>
  <si>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</si>
  <si>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</si>
  <si>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</si>
  <si>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</si>
  <si>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</si>
  <si>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</si>
  <si>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</si>
  <si>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</si>
  <si>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</si>
  <si>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</si>
  <si>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</si>
  <si>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</si>
  <si>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</si>
  <si>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</si>
  <si>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</si>
  <si>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</si>
  <si>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</si>
  <si>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</si>
  <si>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</si>
  <si>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</si>
  <si>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</si>
  <si>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</si>
  <si>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</si>
  <si>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</si>
  <si>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</si>
  <si>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</si>
  <si>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</si>
  <si>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</si>
  <si>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</si>
  <si>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</si>
  <si>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</si>
  <si>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</si>
  <si>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</si>
  <si>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</si>
  <si>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</si>
  <si>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</si>
  <si>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</si>
  <si>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</si>
  <si>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</si>
  <si>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</si>
  <si>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</si>
  <si>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</si>
  <si>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</si>
  <si>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</si>
  <si>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</si>
  <si>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</si>
  <si>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</si>
  <si>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</si>
  <si>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</si>
  <si>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</si>
  <si>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</si>
  <si>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</si>
  <si>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</si>
  <si>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</si>
  <si>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</si>
  <si>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</si>
  <si>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</si>
  <si>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</si>
  <si>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</si>
  <si>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</si>
  <si>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</si>
  <si>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</si>
  <si>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</si>
  <si>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</si>
  <si>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</si>
  <si>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</si>
  <si>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</si>
  <si>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</si>
  <si>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</si>
  <si>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</si>
  <si>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</si>
  <si>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</si>
  <si>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</si>
  <si>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</si>
  <si>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</si>
  <si>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</si>
  <si>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</si>
  <si>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</si>
  <si>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</si>
  <si>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</si>
  <si>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</si>
  <si>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</si>
  <si>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</si>
  <si>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</si>
  <si>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</si>
  <si>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</si>
  <si>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</si>
  <si>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</si>
  <si>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</si>
  <si>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</si>
  <si>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</si>
  <si>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</si>
  <si>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</si>
  <si>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</si>
  <si>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</si>
  <si>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</si>
  <si>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</si>
  <si>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</si>
  <si>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</si>
  <si>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</si>
  <si>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</si>
  <si>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</si>
  <si>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</si>
  <si>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</si>
  <si>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</si>
  <si>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</si>
  <si>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</si>
  <si>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</si>
  <si>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</si>
  <si>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</si>
  <si>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</si>
  <si>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</si>
  <si>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</si>
  <si>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</si>
  <si>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</si>
  <si>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</si>
  <si>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</si>
  <si>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</si>
  <si>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</si>
  <si>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</si>
  <si>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</si>
  <si>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</si>
  <si>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</si>
  <si>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</si>
  <si>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</si>
  <si>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</si>
  <si>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</si>
  <si>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</si>
  <si>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</si>
  <si>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</si>
  <si>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</si>
  <si>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</si>
  <si>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</si>
  <si>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</si>
  <si>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</si>
  <si>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</si>
  <si>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</si>
  <si>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</si>
  <si>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</si>
  <si>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</si>
  <si>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</si>
  <si>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</si>
  <si>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</si>
  <si>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</si>
  <si>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</si>
  <si>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</si>
  <si>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</si>
  <si>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</si>
  <si>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</si>
  <si>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</si>
  <si>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</si>
  <si>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</si>
  <si>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</si>
  <si>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</si>
  <si>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</si>
  <si>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</si>
  <si>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</si>
  <si>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</si>
  <si>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</si>
  <si>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</si>
  <si>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</si>
  <si>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</si>
  <si>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</si>
  <si>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</si>
  <si>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</si>
  <si>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</si>
  <si>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</si>
  <si>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</si>
  <si>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</si>
  <si>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</si>
  <si>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</si>
  <si>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</si>
  <si>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</si>
  <si>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</si>
  <si>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</si>
  <si>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</si>
  <si>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</si>
  <si>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</si>
  <si>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</si>
  <si>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</si>
  <si>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</si>
  <si>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</si>
  <si>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</si>
  <si>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</si>
  <si>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</si>
  <si>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</si>
  <si>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</si>
  <si>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</si>
  <si>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</si>
  <si>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</si>
  <si>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</si>
  <si>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</si>
  <si>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</si>
  <si>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</si>
  <si>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</si>
  <si>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</si>
  <si>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</si>
  <si>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</si>
  <si>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</si>
  <si>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</si>
  <si>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</si>
  <si>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</si>
  <si>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</si>
  <si>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</si>
  <si>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</si>
  <si>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</si>
  <si>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</si>
  <si>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</si>
  <si>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</si>
  <si>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</si>
  <si>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</si>
  <si>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</si>
  <si>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</si>
  <si>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</si>
  <si>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</si>
  <si>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</si>
  <si>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</si>
  <si>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</si>
  <si>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</si>
  <si>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</si>
  <si>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</si>
  <si>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</si>
  <si>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</si>
  <si>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</si>
  <si>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</si>
  <si>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</si>
  <si>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</si>
  <si>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</si>
  <si>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</si>
  <si>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</si>
  <si>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</si>
  <si>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</si>
  <si>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</si>
  <si>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</si>
  <si>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</si>
  <si>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</si>
  <si>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</si>
  <si>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</si>
  <si>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</si>
  <si>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</si>
  <si>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</si>
  <si>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</si>
  <si>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</si>
  <si>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</si>
  <si>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</si>
  <si>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</si>
  <si>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</si>
  <si>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</si>
  <si>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</si>
  <si>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</si>
  <si>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</si>
  <si>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</si>
  <si>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</si>
  <si>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</si>
  <si>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</si>
  <si>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</si>
  <si>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</si>
  <si>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</si>
  <si>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</si>
  <si>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</si>
  <si>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</si>
  <si>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</si>
  <si>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</si>
  <si>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</si>
  <si>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</si>
  <si>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</si>
  <si>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</si>
  <si>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</si>
  <si>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</si>
  <si>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</si>
  <si>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</si>
  <si>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</si>
  <si>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</si>
  <si>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</si>
  <si>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</si>
  <si>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</si>
  <si>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</si>
  <si>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</si>
  <si>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</si>
  <si>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</si>
  <si>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</si>
  <si>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</si>
  <si>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</si>
  <si>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</si>
  <si>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</si>
  <si>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</si>
  <si>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</si>
  <si>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</si>
  <si>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</si>
  <si>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</si>
  <si>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</si>
  <si>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</si>
  <si>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</si>
  <si>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</si>
  <si>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</si>
  <si>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</si>
  <si>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</si>
  <si>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</si>
  <si>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</si>
  <si>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</si>
  <si>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</si>
  <si>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</si>
  <si>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</si>
  <si>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</si>
  <si>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</si>
  <si>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</si>
  <si>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</si>
  <si>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</si>
  <si>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</si>
  <si>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</si>
  <si>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</si>
  <si>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</si>
  <si>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</si>
  <si>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</si>
  <si>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</si>
  <si>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</si>
  <si>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</si>
  <si>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</si>
  <si>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</si>
  <si>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</si>
  <si>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</si>
  <si>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</si>
  <si>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</si>
  <si>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</si>
  <si>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</si>
  <si>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</si>
  <si>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</si>
  <si>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</si>
  <si>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</si>
  <si>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</si>
  <si>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</si>
  <si>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</si>
  <si>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</si>
  <si>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</si>
  <si>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</si>
  <si>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</si>
  <si>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</si>
  <si>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</si>
  <si>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</si>
  <si>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</si>
  <si>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</si>
  <si>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</si>
  <si>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</si>
  <si>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</si>
  <si>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</si>
  <si>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</si>
  <si>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</si>
  <si>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</si>
  <si>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</si>
  <si>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</si>
  <si>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</si>
  <si>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</si>
  <si>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</si>
  <si>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</si>
  <si>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</si>
  <si>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</si>
  <si>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</si>
  <si>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</si>
  <si>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</si>
  <si>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</si>
  <si>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</si>
  <si>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</si>
  <si>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</si>
  <si>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</si>
  <si>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</si>
  <si>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</si>
  <si>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</si>
  <si>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</si>
  <si>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</si>
  <si>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</si>
  <si>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</si>
  <si>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</si>
  <si>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</si>
  <si>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</si>
  <si>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</si>
  <si>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</si>
  <si>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</si>
  <si>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</si>
  <si>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</si>
  <si>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</si>
  <si>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</si>
  <si>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</si>
  <si>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</si>
  <si>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</si>
  <si>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</si>
  <si>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</si>
  <si>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</si>
  <si>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</si>
  <si>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</si>
  <si>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</si>
  <si>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</si>
  <si>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</si>
  <si>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</si>
  <si>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</si>
  <si>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</si>
  <si>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</si>
  <si>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</si>
  <si>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</si>
  <si>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</si>
  <si>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</si>
  <si>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</si>
  <si>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</si>
  <si>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</si>
  <si>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</si>
  <si>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</si>
  <si>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</si>
  <si>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</si>
  <si>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</si>
  <si>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</si>
  <si>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</si>
  <si>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</si>
  <si>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</si>
  <si>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</si>
  <si>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</si>
  <si>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</si>
  <si>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</si>
  <si>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</si>
  <si>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</si>
  <si>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</si>
  <si>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</si>
  <si>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</si>
  <si>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</si>
  <si>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</si>
  <si>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</si>
  <si>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</si>
  <si>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</si>
  <si>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</si>
  <si>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</si>
  <si>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</si>
  <si>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</si>
  <si>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</si>
  <si>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</si>
  <si>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</si>
  <si>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</si>
  <si>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</si>
  <si>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</si>
  <si>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</si>
  <si>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</si>
  <si>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</si>
  <si>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</si>
  <si>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</si>
  <si>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</si>
  <si>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</si>
  <si>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</si>
  <si>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</si>
  <si>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</si>
  <si>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</si>
  <si>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</si>
  <si>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</si>
  <si>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</si>
  <si>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</si>
  <si>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</si>
  <si>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</si>
  <si>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</si>
  <si>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</si>
  <si>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</si>
  <si>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</si>
  <si>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</si>
  <si>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</si>
  <si>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</si>
  <si>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</si>
  <si>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</si>
  <si>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</si>
  <si>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</si>
  <si>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</si>
  <si>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</si>
  <si>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</si>
  <si>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</si>
  <si>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</si>
  <si>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</si>
  <si>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</si>
  <si>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</si>
  <si>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</si>
  <si>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</si>
  <si>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</si>
  <si>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</si>
  <si>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</si>
  <si>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</si>
  <si>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</si>
  <si>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</si>
  <si>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</si>
  <si>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</si>
  <si>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</si>
  <si>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</si>
  <si>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</si>
  <si>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</si>
  <si>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</si>
  <si>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</si>
  <si>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</si>
  <si>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</si>
  <si>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</si>
  <si>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</si>
  <si>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</si>
  <si>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</si>
  <si>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</si>
  <si>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</si>
  <si>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</si>
  <si>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</si>
  <si>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</si>
  <si>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</si>
  <si>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</si>
  <si>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</si>
  <si>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</si>
  <si>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</si>
  <si>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</si>
  <si>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</si>
  <si>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</si>
  <si>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</si>
  <si>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</si>
  <si>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</si>
  <si>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</si>
  <si>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</si>
  <si>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</si>
  <si>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</si>
  <si>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</si>
  <si>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</si>
  <si>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</si>
  <si>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</si>
  <si>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</si>
  <si>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</si>
  <si>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</si>
  <si>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</si>
  <si>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</si>
  <si>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</si>
  <si>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</si>
  <si>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</si>
  <si>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</si>
  <si>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</si>
  <si>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</si>
  <si>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</si>
  <si>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</si>
  <si>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</si>
  <si>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</si>
  <si>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</si>
  <si>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</si>
  <si>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</si>
  <si>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</si>
  <si>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</si>
  <si>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</si>
  <si>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</si>
  <si>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</si>
  <si>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</si>
  <si>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</si>
  <si>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</si>
  <si>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</si>
  <si>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</si>
  <si>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</si>
  <si>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</si>
  <si>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</si>
  <si>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</si>
  <si>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</si>
  <si>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</si>
  <si>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</si>
  <si>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</si>
  <si>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</si>
  <si>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</si>
  <si>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</si>
  <si>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</si>
  <si>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</si>
  <si>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</si>
  <si>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</si>
  <si>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</si>
  <si>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</si>
  <si>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</si>
  <si>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</si>
  <si>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</si>
  <si>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</si>
  <si>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</si>
  <si>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</si>
  <si>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</si>
  <si>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</si>
  <si>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</si>
  <si>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</si>
  <si>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</si>
  <si>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</si>
  <si>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</si>
  <si>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</si>
  <si>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</si>
  <si>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</si>
  <si>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</si>
  <si>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</si>
  <si>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</si>
  <si>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</si>
  <si>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</si>
  <si>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</si>
  <si>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</si>
  <si>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</si>
  <si>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</si>
  <si>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</si>
  <si>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</si>
  <si>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</si>
  <si>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</si>
  <si>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</si>
  <si>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</si>
  <si>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</si>
  <si>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</si>
  <si>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</si>
  <si>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</si>
  <si>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</si>
  <si>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</si>
  <si>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</si>
  <si>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</si>
  <si>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</si>
  <si>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</si>
  <si>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</si>
  <si>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</si>
  <si>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</si>
  <si>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</si>
  <si>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</si>
  <si>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</si>
  <si>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</si>
  <si>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</si>
  <si>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</si>
  <si>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</si>
  <si>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</si>
  <si>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</si>
  <si>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</si>
  <si>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</si>
  <si>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</si>
  <si>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</si>
  <si>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</si>
  <si>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</si>
  <si>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</si>
  <si>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</si>
  <si>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</si>
  <si>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</si>
  <si>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</si>
  <si>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</si>
  <si>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</si>
  <si>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</si>
  <si>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</si>
  <si>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</si>
  <si>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</si>
  <si>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</si>
  <si>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</si>
  <si>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</si>
  <si>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</si>
  <si>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</si>
  <si>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</si>
  <si>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</si>
  <si>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</si>
  <si>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</si>
  <si>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</si>
  <si>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</si>
  <si>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</si>
  <si>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</si>
  <si>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</si>
  <si>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</si>
  <si>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</si>
  <si>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</si>
  <si>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</si>
  <si>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</si>
  <si>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</si>
  <si>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</si>
  <si>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</si>
  <si>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</si>
  <si>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</si>
  <si>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</si>
  <si>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</si>
  <si>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</si>
  <si>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</si>
  <si>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</si>
  <si>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</si>
  <si>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</si>
  <si>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</si>
  <si>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</si>
  <si>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</si>
  <si>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</si>
  <si>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</si>
  <si>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</si>
  <si>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</si>
  <si>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</si>
  <si>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</si>
  <si>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</si>
  <si>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</si>
  <si>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</si>
  <si>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</si>
  <si>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</si>
  <si>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</si>
  <si>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</si>
  <si>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</si>
  <si>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</si>
  <si>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</si>
  <si>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</si>
  <si>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</si>
  <si>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</si>
  <si>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</si>
  <si>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</si>
  <si>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</si>
  <si>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</si>
  <si>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</si>
  <si>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</si>
  <si>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</si>
  <si>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</si>
  <si>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</si>
  <si>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</si>
  <si>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</si>
  <si>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</si>
  <si>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</si>
  <si>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</si>
  <si>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</si>
  <si>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</si>
  <si>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</si>
  <si>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</si>
  <si>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</si>
  <si>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</si>
  <si>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</si>
  <si>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</si>
  <si>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</si>
  <si>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</si>
  <si>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</si>
  <si>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</si>
  <si>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</si>
  <si>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</si>
  <si>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</si>
  <si>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</si>
  <si>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</si>
  <si>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</si>
  <si>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</si>
  <si>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</si>
  <si>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</si>
  <si>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</si>
  <si>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</si>
  <si>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</si>
  <si>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</si>
  <si>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</si>
  <si>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</si>
  <si>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</si>
  <si>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</si>
  <si>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</si>
  <si>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</si>
  <si>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</si>
  <si>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</si>
  <si>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</si>
  <si>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</si>
  <si>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</si>
  <si>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</si>
  <si>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</si>
  <si>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</si>
  <si>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</si>
  <si>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</si>
  <si>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</si>
  <si>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</si>
  <si>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</si>
  <si>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</si>
  <si>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</si>
  <si>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</si>
  <si>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</si>
  <si>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</si>
  <si>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</si>
  <si>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</si>
  <si>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</si>
  <si>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</si>
  <si>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</si>
  <si>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</si>
  <si>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</si>
  <si>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</si>
  <si>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</si>
  <si>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</si>
  <si>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</si>
  <si>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</si>
  <si>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</si>
  <si>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</si>
  <si>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</si>
  <si>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</si>
  <si>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</si>
  <si>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</si>
  <si>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</si>
  <si>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</si>
  <si>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</si>
  <si>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</si>
  <si>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</si>
  <si>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</si>
  <si>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</si>
  <si>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</si>
  <si>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</si>
  <si>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</si>
  <si>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</si>
  <si>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</si>
  <si>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</si>
  <si>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</si>
  <si>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</si>
  <si>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</si>
  <si>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</si>
  <si>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</si>
  <si>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</si>
  <si>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</si>
  <si>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</si>
  <si>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</si>
  <si>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</si>
  <si>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</si>
  <si>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</si>
  <si>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</si>
  <si>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</si>
  <si>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</si>
  <si>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</si>
  <si>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</si>
  <si>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</si>
  <si>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</si>
  <si>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</si>
  <si>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</si>
  <si>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</si>
  <si>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</si>
  <si>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</si>
  <si>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</si>
  <si>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</si>
  <si>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</si>
  <si>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</si>
  <si>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</si>
  <si>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</si>
  <si>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</si>
  <si>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</si>
  <si>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</si>
  <si>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</si>
  <si>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</si>
  <si>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</si>
  <si>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</si>
  <si>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</si>
  <si>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</si>
  <si>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</si>
  <si>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</si>
  <si>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</si>
  <si>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</si>
  <si>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</si>
  <si>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</si>
  <si>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</si>
  <si>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</si>
  <si>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</si>
  <si>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</si>
  <si>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</si>
  <si>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</si>
  <si>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</si>
  <si>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</si>
  <si>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</si>
  <si>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</si>
  <si>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</si>
  <si>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</si>
  <si>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</si>
  <si>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</si>
  <si>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</si>
  <si>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</si>
  <si>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</si>
  <si>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</si>
  <si>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</si>
  <si>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</si>
  <si>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</si>
  <si>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</si>
  <si>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</si>
  <si>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</si>
  <si>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</si>
  <si>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</si>
  <si>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</si>
  <si>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</si>
  <si>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</si>
  <si>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</si>
  <si>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</si>
  <si>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</si>
  <si>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</si>
  <si>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</si>
  <si>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</si>
  <si>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</si>
  <si>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</si>
  <si>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</si>
  <si>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</si>
  <si>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</si>
  <si>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</si>
  <si>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</si>
  <si>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</si>
  <si>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</si>
  <si>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</si>
  <si>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</si>
  <si>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</si>
  <si>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</si>
  <si>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</si>
  <si>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</si>
  <si>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</si>
  <si>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</si>
  <si>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</si>
  <si>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</si>
  <si>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</si>
  <si>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</si>
  <si>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</si>
  <si>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</si>
  <si>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</si>
  <si>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</si>
  <si>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</si>
  <si>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</si>
  <si>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</si>
  <si>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</si>
  <si>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</si>
  <si>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</si>
  <si>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</si>
  <si>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</si>
  <si>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</si>
  <si>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</si>
  <si>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</si>
  <si>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</si>
  <si>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</si>
  <si>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</si>
  <si>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</si>
  <si>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</si>
  <si>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</si>
  <si>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</si>
  <si>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</si>
  <si>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</si>
  <si>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</si>
  <si>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</si>
  <si>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</si>
  <si>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</si>
  <si>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</si>
  <si>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</si>
  <si>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</si>
  <si>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</si>
  <si>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</si>
  <si>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</si>
  <si>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</si>
  <si>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</si>
  <si>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</si>
  <si>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</si>
  <si>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</si>
  <si>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</si>
  <si>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</si>
  <si>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</si>
  <si>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</si>
  <si>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</si>
  <si>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</si>
  <si>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</si>
  <si>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</si>
  <si>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</si>
  <si>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</si>
  <si>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</si>
  <si>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</si>
  <si>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</si>
  <si>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</si>
  <si>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</si>
  <si>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</si>
  <si>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</si>
  <si>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</si>
  <si>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</si>
  <si>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</si>
  <si>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</si>
  <si>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</si>
  <si>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</si>
  <si>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</si>
  <si>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</si>
  <si>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</si>
  <si>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</si>
  <si>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</si>
  <si>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</si>
  <si>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</si>
  <si>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</si>
  <si>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</si>
  <si>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</si>
  <si>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</si>
  <si>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</si>
  <si>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</si>
  <si>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</si>
  <si>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</si>
  <si>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</si>
  <si>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</si>
  <si>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</si>
  <si>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</si>
  <si>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</si>
  <si>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</si>
  <si>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</si>
  <si>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</si>
  <si>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</si>
  <si>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</si>
  <si>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</si>
  <si>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</si>
  <si>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</si>
  <si>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</si>
  <si>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</si>
  <si>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</si>
  <si>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</si>
  <si>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</si>
  <si>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</si>
  <si>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</si>
  <si>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</si>
  <si>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</si>
  <si>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</si>
  <si>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</si>
  <si>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</si>
  <si>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</si>
  <si>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</si>
  <si>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</si>
  <si>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</si>
  <si>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</si>
  <si>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</si>
  <si>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</si>
  <si>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</si>
  <si>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</si>
  <si>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</si>
  <si>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</si>
  <si>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</si>
  <si>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</si>
  <si>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</si>
  <si>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</si>
  <si>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</si>
  <si>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</si>
  <si>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</si>
  <si>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</si>
  <si>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</si>
  <si>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</si>
  <si>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</si>
  <si>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</si>
  <si>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</si>
  <si>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</si>
  <si>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</si>
  <si>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</si>
  <si>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</si>
  <si>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</si>
  <si>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</si>
  <si>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</si>
  <si>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</si>
  <si>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</si>
  <si>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</si>
  <si>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</si>
  <si>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</si>
  <si>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</si>
  <si>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</si>
  <si>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</si>
  <si>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</si>
  <si>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</si>
  <si>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</si>
  <si>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</si>
  <si>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</si>
  <si>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</si>
  <si>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</si>
  <si>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</si>
  <si>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</si>
  <si>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</si>
  <si>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</si>
  <si>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</si>
  <si>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</si>
  <si>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</si>
  <si>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</si>
  <si>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</si>
  <si>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</si>
  <si>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</si>
  <si>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</si>
  <si>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</si>
  <si>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</si>
  <si>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</si>
  <si>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</si>
  <si>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</si>
  <si>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</si>
  <si>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</si>
  <si>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</si>
  <si>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</si>
  <si>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</si>
  <si>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</si>
  <si>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</si>
  <si>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</si>
  <si>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</si>
  <si>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</si>
  <si>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</si>
  <si>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</si>
  <si>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</si>
  <si>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</si>
  <si>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</si>
  <si>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</si>
  <si>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</si>
  <si>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</si>
  <si>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</si>
  <si>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</si>
  <si>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</si>
  <si>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</si>
  <si>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</si>
  <si>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</si>
  <si>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</si>
  <si>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</si>
  <si>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</si>
  <si>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</si>
  <si>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</si>
  <si>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</si>
  <si>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</si>
  <si>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</si>
  <si>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</si>
  <si>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</si>
  <si>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</si>
  <si>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</si>
  <si>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</si>
  <si>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</si>
  <si>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</si>
  <si>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</si>
  <si>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</si>
  <si>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</si>
  <si>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</si>
  <si>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</si>
  <si>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</si>
  <si>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</si>
  <si>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</si>
  <si>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</si>
  <si>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</si>
  <si>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</si>
  <si>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</si>
  <si>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</si>
  <si>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</si>
  <si>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</si>
  <si>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</si>
  <si>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</si>
  <si>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</si>
  <si>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</si>
  <si>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</si>
  <si>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</si>
  <si>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</si>
  <si>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</si>
  <si>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</si>
  <si>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</si>
  <si>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</si>
  <si>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</si>
  <si>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</si>
  <si>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</si>
  <si>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</si>
  <si>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</si>
  <si>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</si>
  <si>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</si>
  <si>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</si>
  <si>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</si>
  <si>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</si>
  <si>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</si>
  <si>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</si>
  <si>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</si>
  <si>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</si>
  <si>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</si>
  <si>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</si>
  <si>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</si>
  <si>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</si>
  <si>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</si>
  <si>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</si>
  <si>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</si>
  <si>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</si>
  <si>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</si>
  <si>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</si>
  <si>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</si>
  <si>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</si>
  <si>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</si>
  <si>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</si>
  <si>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</si>
  <si>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</si>
  <si>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</si>
  <si>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</si>
  <si>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</si>
  <si>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</si>
  <si>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</si>
  <si>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</si>
  <si>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</si>
  <si>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</si>
  <si>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</si>
  <si>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</si>
  <si>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</si>
  <si>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</si>
  <si>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</si>
  <si>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</si>
  <si>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</si>
  <si>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</si>
  <si>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</si>
  <si>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</si>
  <si>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</si>
  <si>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</si>
  <si>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</si>
  <si>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</si>
  <si>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</si>
  <si>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</si>
  <si>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</si>
  <si>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</si>
  <si>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</si>
  <si>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</si>
  <si>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</si>
  <si>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</si>
  <si>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</si>
  <si>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</si>
  <si>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</si>
  <si>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</si>
  <si>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</si>
  <si>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</si>
  <si>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</si>
  <si>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</si>
  <si>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</si>
  <si>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</si>
  <si>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</si>
  <si>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</si>
  <si>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</si>
  <si>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</si>
  <si>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</si>
  <si>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</si>
  <si>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</si>
  <si>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</si>
  <si>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</si>
  <si>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</si>
  <si>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</si>
  <si>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</si>
  <si>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</si>
  <si>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</si>
  <si>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</si>
  <si>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</si>
  <si>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</si>
  <si>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</si>
  <si>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</si>
  <si>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</si>
  <si>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</si>
  <si>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</si>
  <si>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</si>
  <si>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</si>
  <si>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</si>
  <si>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</si>
  <si>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</si>
  <si>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</si>
  <si>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</si>
  <si>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</si>
  <si>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</si>
  <si>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</si>
  <si>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</si>
  <si>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</si>
  <si>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</si>
  <si>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</si>
  <si>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</si>
  <si>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</si>
  <si>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</si>
  <si>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</si>
  <si>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</si>
  <si>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</si>
  <si>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</si>
  <si>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</si>
  <si>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</si>
  <si>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</si>
  <si>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</si>
  <si>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</si>
  <si>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</si>
  <si>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</si>
  <si>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</si>
  <si>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</si>
  <si>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</si>
  <si>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</si>
  <si>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</si>
  <si>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</si>
  <si>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</si>
  <si>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</si>
  <si>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</si>
  <si>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</si>
  <si>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</si>
  <si>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</si>
  <si>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</si>
  <si>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</si>
  <si>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</si>
  <si>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</si>
  <si>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</si>
  <si>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</si>
  <si>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</si>
  <si>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</si>
  <si>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</si>
  <si>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</si>
  <si>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</si>
  <si>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</si>
  <si>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</si>
  <si>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</si>
  <si>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</si>
  <si>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</si>
  <si>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</si>
  <si>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</si>
  <si>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</si>
  <si>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</si>
  <si>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</si>
  <si>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</si>
  <si>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</si>
  <si>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</si>
  <si>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</si>
  <si>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</si>
  <si>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</si>
  <si>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</si>
  <si>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</si>
  <si>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</si>
  <si>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</si>
  <si>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</si>
  <si>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</si>
  <si>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</si>
  <si>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</si>
  <si>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</si>
  <si>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</si>
  <si>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</si>
  <si>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</si>
  <si>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</si>
  <si>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</si>
  <si>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</si>
  <si>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</si>
  <si>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</si>
  <si>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</si>
  <si>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</si>
  <si>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</si>
  <si>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</si>
  <si>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</si>
  <si>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</si>
  <si>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</si>
  <si>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</si>
  <si>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</si>
  <si>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</si>
  <si>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</si>
  <si>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</si>
  <si>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</si>
  <si>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</si>
  <si>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</si>
  <si>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</si>
  <si>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</si>
  <si>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</si>
  <si>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</si>
  <si>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</si>
  <si>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</si>
  <si>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</si>
  <si>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</si>
  <si>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</si>
  <si>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</si>
  <si>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</si>
  <si>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</si>
  <si>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</si>
  <si>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</si>
  <si>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</si>
  <si>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</si>
  <si>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</si>
  <si>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</si>
  <si>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</si>
  <si>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</si>
  <si>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</si>
  <si>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</si>
  <si>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</si>
  <si>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</si>
  <si>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</si>
  <si>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</si>
  <si>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</si>
  <si>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</si>
  <si>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</si>
  <si>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</si>
  <si>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</si>
  <si>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</si>
  <si>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</si>
  <si>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</si>
  <si>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</si>
  <si>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</si>
  <si>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</si>
  <si>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</si>
  <si>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</si>
  <si>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</si>
  <si>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</si>
  <si>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</si>
  <si>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</si>
  <si>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</si>
  <si>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</si>
  <si>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</si>
  <si>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</si>
  <si>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</si>
  <si>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</si>
  <si>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</si>
  <si>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</si>
  <si>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</si>
  <si>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</si>
  <si>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</si>
  <si>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</si>
  <si>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</si>
  <si>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</si>
  <si>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</si>
  <si>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</si>
  <si>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</si>
  <si>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</si>
  <si>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</si>
  <si>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</si>
  <si>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</si>
  <si>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</si>
  <si>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</si>
  <si>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</si>
  <si>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</si>
  <si>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</si>
  <si>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</si>
  <si>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</si>
  <si>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</si>
  <si>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</si>
  <si>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</si>
  <si>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</si>
  <si>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</si>
  <si>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</si>
  <si>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</si>
  <si>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</si>
  <si>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</si>
  <si>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</si>
  <si>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</si>
  <si>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</si>
  <si>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</si>
  <si>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</si>
  <si>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</si>
  <si>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</si>
  <si>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</si>
  <si>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</si>
  <si>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</si>
  <si>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</si>
  <si>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</si>
  <si>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</si>
  <si>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</si>
  <si>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</si>
  <si>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</si>
  <si>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</si>
  <si>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</si>
  <si>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</si>
  <si>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</si>
  <si>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</si>
  <si>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</si>
  <si>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</si>
  <si>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</si>
  <si>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</si>
  <si>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</si>
  <si>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</si>
  <si>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</si>
  <si>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</si>
  <si>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</si>
  <si>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</si>
  <si>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</si>
  <si>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</si>
  <si>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</si>
  <si>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</si>
  <si>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</si>
  <si>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</si>
  <si>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</si>
  <si>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</si>
  <si>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</si>
  <si>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</si>
  <si>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</si>
  <si>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</si>
  <si>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</si>
  <si>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</si>
  <si>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</si>
  <si>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</si>
  <si>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</si>
  <si>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</si>
  <si>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</si>
  <si>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</si>
  <si>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</si>
  <si>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</si>
  <si>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</si>
  <si>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</si>
  <si>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</si>
  <si>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</si>
  <si>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</si>
  <si>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</si>
  <si>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</si>
  <si>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</si>
  <si>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</si>
  <si>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</si>
  <si>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</si>
  <si>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</si>
  <si>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</si>
  <si>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</si>
  <si>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</si>
  <si>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</si>
  <si>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</si>
  <si>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</si>
  <si>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</si>
  <si>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</si>
  <si>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</si>
  <si>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</si>
  <si>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</si>
  <si>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</si>
  <si>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</si>
  <si>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</si>
  <si>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</si>
  <si>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</si>
  <si>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</si>
  <si>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</si>
  <si>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</si>
  <si>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</si>
  <si>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</si>
  <si>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</si>
  <si>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</si>
  <si>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</si>
  <si>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</si>
  <si>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</si>
  <si>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</si>
  <si>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</si>
  <si>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</si>
  <si>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</si>
  <si>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</si>
  <si>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</si>
  <si>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</si>
  <si>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</si>
  <si>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</si>
  <si>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</si>
  <si>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</si>
  <si>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</si>
  <si>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</si>
  <si>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</si>
  <si>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</si>
  <si>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</si>
  <si>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</si>
  <si>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</si>
  <si>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</si>
  <si>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</si>
  <si>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</si>
  <si>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</si>
  <si>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</si>
  <si>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</si>
  <si>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</si>
  <si>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</si>
  <si>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</si>
  <si>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</si>
  <si>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</si>
  <si>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</si>
  <si>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</si>
  <si>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</si>
  <si>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</si>
  <si>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</si>
  <si>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</si>
  <si>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</si>
  <si>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</si>
  <si>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</si>
  <si>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</si>
  <si>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</si>
  <si>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</si>
  <si>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</si>
  <si>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</si>
  <si>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</si>
  <si>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</si>
  <si>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</si>
  <si>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</si>
  <si>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</si>
  <si>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</si>
  <si>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</si>
  <si>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</si>
  <si>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</si>
  <si>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</si>
  <si>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</si>
  <si>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</si>
  <si>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</si>
  <si>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</si>
  <si>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</si>
  <si>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</si>
  <si>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</si>
  <si>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</si>
  <si>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</si>
  <si>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</si>
  <si>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</si>
  <si>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</si>
  <si>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</si>
  <si>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</si>
  <si>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</si>
  <si>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</si>
  <si>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</si>
  <si>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</si>
  <si>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</si>
  <si>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</si>
  <si>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</si>
  <si>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</si>
  <si>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</si>
  <si>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</si>
  <si>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</si>
  <si>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</si>
  <si>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</si>
  <si>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</si>
  <si>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</si>
  <si>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</si>
  <si>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</si>
  <si>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</si>
  <si>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</si>
  <si>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</si>
  <si>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</si>
  <si>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</si>
  <si>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</si>
  <si>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</si>
  <si>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</si>
  <si>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</si>
  <si>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</si>
  <si>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</si>
  <si>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</si>
  <si>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</si>
  <si>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</si>
  <si>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</si>
  <si>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</si>
  <si>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</si>
  <si>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</si>
  <si>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</si>
  <si>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</si>
  <si>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</si>
  <si>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</si>
  <si>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</si>
  <si>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</si>
  <si>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</si>
  <si>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</si>
  <si>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</si>
  <si>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</si>
  <si>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</si>
  <si>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</si>
  <si>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</si>
  <si>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</si>
  <si>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</si>
  <si>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</si>
  <si>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</si>
  <si>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</si>
  <si>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</si>
  <si>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</si>
  <si>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</si>
  <si>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</si>
  <si>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</si>
  <si>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</si>
  <si>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</si>
  <si>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</si>
  <si>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</si>
  <si>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</si>
  <si>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</si>
  <si>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</si>
  <si>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</si>
  <si>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</si>
  <si>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</si>
  <si>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</si>
  <si>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</si>
  <si>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</si>
  <si>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</si>
  <si>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</si>
  <si>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</si>
  <si>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</si>
  <si>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</si>
  <si>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</si>
  <si>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</si>
  <si>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</si>
  <si>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</si>
  <si>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</si>
  <si>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</si>
  <si>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</si>
  <si>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</si>
  <si>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</si>
  <si>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</si>
  <si>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</si>
  <si>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</si>
  <si>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</si>
  <si>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</si>
  <si>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</si>
  <si>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</si>
  <si>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</si>
  <si>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</si>
  <si>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</si>
  <si>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</si>
  <si>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</si>
  <si>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</si>
  <si>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</si>
  <si>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</si>
  <si>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</si>
  <si>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</si>
  <si>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</si>
  <si>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</si>
  <si>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</si>
  <si>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</si>
  <si>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</si>
  <si>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</si>
  <si>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</si>
  <si>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</si>
  <si>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</si>
  <si>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</si>
  <si>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</si>
  <si>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</si>
  <si>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</si>
  <si>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</si>
  <si>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</si>
  <si>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</si>
  <si>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</si>
  <si>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</si>
  <si>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</si>
  <si>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</si>
  <si>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</si>
  <si>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</si>
  <si>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</si>
  <si>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</si>
  <si>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</si>
  <si>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</si>
  <si>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</si>
  <si>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</si>
  <si>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</si>
  <si>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</si>
  <si>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</si>
  <si>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</si>
  <si>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</si>
  <si>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</si>
  <si>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</si>
  <si>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</si>
  <si>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</si>
  <si>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</si>
  <si>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</si>
  <si>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</si>
  <si>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</si>
  <si>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</si>
  <si>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</si>
  <si>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</si>
  <si>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</si>
  <si>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</si>
  <si>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</si>
  <si>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</si>
  <si>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</si>
  <si>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</si>
  <si>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</si>
  <si>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</si>
  <si>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</si>
  <si>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</si>
  <si>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</si>
  <si>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</si>
  <si>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</si>
  <si>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</si>
  <si>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</si>
  <si>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</si>
  <si>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</si>
  <si>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</si>
  <si>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</si>
  <si>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</si>
  <si>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</si>
  <si>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</si>
  <si>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</si>
  <si>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</si>
  <si>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</si>
  <si>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</si>
  <si>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</si>
  <si>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</si>
  <si>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</si>
  <si>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</si>
  <si>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</si>
  <si>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</si>
  <si>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</si>
  <si>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</si>
  <si>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</si>
  <si>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</si>
  <si>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</si>
  <si>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</si>
  <si>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</si>
  <si>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</si>
  <si>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</si>
  <si>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</si>
  <si>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</si>
  <si>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</si>
  <si>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</si>
  <si>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</si>
  <si>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</si>
  <si>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</si>
  <si>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</si>
  <si>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</si>
  <si>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</si>
  <si>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</si>
  <si>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</si>
  <si>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</si>
  <si>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</si>
  <si>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</si>
  <si>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</si>
  <si>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</si>
  <si>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</si>
  <si>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</si>
  <si>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</si>
  <si>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</si>
  <si>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</si>
  <si>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</si>
  <si>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</si>
  <si>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</si>
  <si>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</si>
  <si>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</si>
  <si>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</si>
  <si>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</si>
  <si>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</si>
  <si>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</si>
  <si>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</si>
  <si>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</si>
  <si>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</si>
  <si>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</si>
  <si>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</si>
  <si>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</si>
  <si>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</si>
  <si>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</si>
  <si>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</si>
  <si>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</si>
  <si>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</si>
  <si>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</si>
  <si>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</si>
  <si>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</si>
  <si>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</si>
  <si>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</si>
  <si>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</si>
  <si>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</si>
  <si>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</si>
  <si>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</si>
  <si>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</si>
  <si>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</si>
  <si>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</si>
  <si>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</si>
  <si>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</si>
  <si>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</si>
  <si>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</si>
  <si>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</si>
  <si>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</si>
  <si>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</si>
  <si>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</si>
  <si>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</si>
  <si>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</si>
  <si>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</si>
  <si>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</si>
  <si>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</si>
  <si>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</si>
  <si>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</si>
  <si>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</si>
  <si>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</si>
  <si>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</si>
  <si>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</si>
  <si>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</si>
  <si>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</si>
  <si>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</si>
  <si>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</si>
  <si>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</si>
  <si>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</si>
  <si>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</si>
  <si>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</si>
  <si>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</si>
  <si>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</si>
  <si>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</si>
  <si>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</si>
  <si>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</si>
  <si>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</si>
  <si>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</si>
  <si>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</si>
  <si>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</si>
  <si>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</si>
  <si>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</si>
  <si>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</si>
  <si>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</si>
  <si>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</si>
  <si>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</si>
  <si>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</si>
  <si>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</si>
  <si>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</si>
  <si>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</si>
  <si>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</si>
  <si>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</si>
  <si>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</si>
  <si>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</si>
  <si>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</si>
  <si>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</si>
  <si>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</si>
  <si>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</si>
  <si>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</si>
  <si>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</si>
  <si>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</si>
  <si>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</si>
  <si>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</si>
  <si>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</si>
  <si>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</si>
  <si>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</si>
  <si>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</si>
  <si>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</si>
  <si>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</si>
  <si>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</si>
  <si>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</si>
  <si>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</si>
  <si>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</si>
  <si>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</si>
  <si>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</si>
  <si>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</si>
  <si>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</si>
  <si>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</si>
  <si>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</si>
  <si>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</si>
  <si>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</si>
  <si>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</si>
  <si>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</si>
  <si>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</si>
  <si>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</si>
  <si>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</si>
  <si>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</si>
  <si>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</si>
  <si>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</si>
  <si>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</si>
  <si>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</si>
  <si>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</si>
  <si>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</si>
  <si>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</si>
  <si>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</si>
  <si>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</si>
  <si>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</si>
  <si>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</si>
  <si>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</si>
  <si>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</si>
  <si>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</si>
  <si>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</si>
  <si>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</si>
  <si>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</si>
  <si>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</si>
  <si>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</si>
  <si>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</si>
  <si>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</si>
  <si>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</si>
  <si>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</si>
  <si>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</si>
  <si>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</si>
  <si>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</si>
  <si>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</si>
  <si>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</si>
  <si>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</si>
  <si>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</si>
  <si>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</si>
  <si>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</si>
  <si>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</si>
  <si>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</si>
  <si>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</si>
  <si>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</si>
  <si>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</si>
  <si>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</si>
  <si>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</si>
  <si>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</si>
  <si>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</si>
  <si>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</si>
  <si>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</si>
  <si>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</si>
  <si>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</si>
  <si>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</si>
  <si>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</si>
  <si>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</si>
  <si>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</si>
  <si>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</si>
  <si>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</si>
  <si>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</si>
  <si>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</si>
  <si>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</si>
  <si>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</si>
  <si>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</si>
  <si>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</si>
  <si>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</si>
  <si>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</si>
  <si>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</si>
  <si>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</si>
  <si>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</si>
  <si>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</si>
  <si>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</si>
  <si>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</si>
  <si>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</si>
  <si>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</si>
  <si>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</si>
  <si>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</si>
  <si>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</si>
  <si>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</si>
  <si>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</si>
  <si>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</si>
  <si>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</si>
  <si>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</si>
  <si>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</si>
  <si>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</si>
  <si>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</si>
  <si>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</si>
  <si>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</si>
  <si>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</si>
  <si>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</si>
  <si>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</si>
  <si>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</si>
  <si>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</si>
  <si>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</si>
  <si>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</si>
  <si>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</si>
  <si>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</si>
  <si>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</si>
  <si>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</si>
  <si>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</si>
  <si>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</si>
  <si>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</si>
  <si>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</si>
  <si>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</si>
  <si>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</si>
  <si>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</si>
  <si>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</si>
  <si>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</si>
  <si>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</si>
  <si>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</si>
  <si>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</si>
  <si>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</si>
  <si>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</si>
  <si>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</si>
  <si>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</si>
  <si>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</si>
  <si>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</si>
  <si>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</si>
  <si>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</si>
  <si>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</si>
  <si>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</si>
  <si>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</si>
  <si>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</si>
  <si>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</si>
  <si>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</si>
  <si>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</si>
  <si>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</si>
  <si>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</si>
  <si>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</si>
  <si>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</si>
  <si>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</si>
  <si>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</si>
  <si>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</si>
  <si>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</si>
  <si>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</si>
  <si>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</si>
  <si>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</si>
  <si>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</si>
  <si>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</si>
  <si>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</si>
  <si>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</si>
  <si>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</si>
  <si>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</si>
  <si>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</si>
  <si>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</si>
  <si>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</si>
  <si>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</si>
  <si>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</si>
  <si>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</si>
  <si>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</si>
  <si>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</si>
  <si>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</si>
  <si>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</si>
  <si>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</si>
  <si>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</si>
  <si>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</si>
  <si>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</si>
  <si>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</si>
  <si>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</si>
  <si>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</si>
  <si>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</si>
  <si>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</si>
  <si>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</si>
  <si>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</si>
  <si>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</si>
  <si>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</si>
  <si>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</si>
  <si>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</si>
  <si>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</si>
  <si>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</si>
  <si>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</si>
  <si>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</si>
  <si>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</si>
  <si>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</si>
  <si>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</si>
  <si>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</si>
  <si>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</si>
  <si>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</si>
  <si>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</si>
  <si>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</si>
  <si>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</si>
  <si>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</si>
  <si>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</si>
  <si>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</si>
  <si>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</si>
  <si>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</si>
  <si>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</si>
  <si>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</si>
  <si>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</si>
  <si>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</si>
  <si>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</si>
  <si>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</si>
  <si>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</si>
  <si>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</si>
  <si>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</si>
  <si>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</si>
  <si>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</si>
  <si>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</si>
  <si>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</si>
  <si>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</si>
  <si>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</si>
  <si>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</si>
  <si>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</si>
  <si>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</si>
  <si>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</si>
  <si>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</si>
  <si>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</si>
  <si>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</si>
  <si>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</si>
  <si>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</si>
  <si>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</si>
  <si>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</si>
  <si>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</si>
  <si>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</si>
  <si>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</si>
  <si>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</si>
  <si>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</si>
  <si>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</si>
  <si>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</si>
  <si>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</si>
  <si>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</si>
  <si>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</si>
  <si>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</si>
  <si>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</si>
  <si>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</si>
  <si>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</si>
  <si>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</si>
  <si>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</si>
  <si>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</si>
  <si>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</si>
  <si>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</si>
  <si>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</si>
  <si>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</si>
  <si>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</si>
  <si>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</si>
  <si>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</si>
  <si>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</si>
  <si>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</si>
  <si>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</si>
  <si>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</si>
  <si>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</si>
  <si>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</si>
  <si>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</si>
  <si>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</si>
  <si>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</si>
  <si>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</si>
  <si>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</si>
  <si>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</si>
  <si>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</si>
  <si>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</si>
  <si>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</si>
  <si>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</si>
  <si>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</si>
  <si>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</si>
  <si>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</si>
  <si>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</si>
  <si>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</si>
  <si>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</si>
  <si>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</si>
  <si>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</si>
  <si>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</si>
  <si>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</si>
  <si>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</si>
  <si>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</si>
  <si>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</si>
  <si>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</si>
  <si>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</si>
  <si>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</si>
  <si>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</si>
  <si>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</si>
  <si>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</si>
  <si>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</si>
  <si>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</si>
  <si>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</si>
  <si>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</si>
  <si>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</si>
  <si>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</si>
  <si>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</si>
  <si>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</si>
  <si>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</si>
  <si>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</si>
  <si>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</si>
  <si>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</si>
  <si>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</si>
  <si>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</si>
  <si>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</si>
  <si>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</si>
  <si>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</si>
  <si>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</si>
  <si>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</si>
  <si>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</si>
  <si>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</si>
  <si>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</si>
  <si>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</si>
  <si>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</si>
  <si>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</si>
  <si>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</si>
  <si>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</si>
  <si>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</si>
  <si>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</si>
  <si>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</si>
  <si>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</si>
  <si>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</si>
  <si>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</si>
  <si>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</si>
  <si>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</si>
  <si>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</si>
  <si>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</si>
  <si>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</si>
  <si>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</si>
  <si>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</si>
  <si>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</si>
  <si>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</si>
  <si>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</si>
  <si>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</si>
  <si>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</si>
  <si>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</si>
  <si>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</si>
  <si>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</si>
  <si>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</si>
  <si>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</si>
  <si>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</si>
  <si>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</si>
  <si>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</si>
  <si>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</si>
  <si>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</si>
  <si>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</si>
  <si>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</si>
  <si>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</si>
  <si>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</si>
  <si>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</si>
  <si>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</si>
  <si>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</si>
  <si>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</si>
  <si>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</si>
  <si>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</si>
  <si>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</si>
  <si>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</si>
  <si>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</si>
  <si>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</si>
  <si>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</si>
  <si>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</si>
  <si>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</si>
  <si>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</si>
  <si>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</si>
  <si>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</si>
  <si>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</si>
  <si>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</si>
  <si>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</si>
  <si>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</si>
  <si>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</si>
  <si>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</si>
  <si>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</si>
  <si>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</si>
  <si>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</si>
  <si>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</si>
  <si>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</si>
  <si>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</si>
  <si>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</si>
  <si>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</si>
  <si>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</si>
  <si>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</si>
  <si>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</si>
  <si>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</si>
  <si>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</si>
  <si>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</si>
  <si>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</si>
  <si>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</si>
  <si>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</si>
  <si>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</si>
  <si>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</si>
  <si>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</si>
  <si>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</si>
  <si>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</si>
  <si>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</si>
  <si>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</si>
  <si>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</si>
  <si>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</si>
  <si>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</si>
  <si>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</si>
  <si>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</si>
  <si>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</si>
  <si>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</si>
  <si>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</si>
  <si>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</si>
  <si>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</si>
  <si>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</si>
  <si>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</si>
  <si>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</si>
  <si>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</si>
  <si>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</si>
  <si>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</si>
  <si>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</si>
  <si>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</si>
  <si>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</si>
  <si>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</si>
  <si>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</si>
  <si>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</si>
  <si>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</si>
  <si>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</si>
  <si>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</si>
  <si>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</si>
  <si>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</si>
  <si>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</si>
  <si>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</si>
  <si>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</si>
  <si>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</si>
  <si>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</si>
  <si>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</si>
  <si>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</si>
  <si>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</si>
  <si>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</si>
  <si>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</si>
  <si>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</si>
  <si>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</si>
  <si>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</si>
  <si>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</si>
  <si>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</si>
  <si>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</si>
  <si>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</si>
  <si>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</si>
  <si>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</si>
  <si>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</si>
  <si>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</si>
  <si>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</si>
  <si>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</si>
  <si>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</si>
  <si>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</si>
  <si>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</si>
  <si>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</si>
  <si>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</si>
  <si>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</si>
  <si>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</si>
  <si>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</si>
  <si>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</si>
  <si>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</si>
  <si>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</si>
  <si>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</si>
  <si>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</si>
  <si>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</si>
  <si>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</si>
  <si>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</si>
  <si>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</si>
  <si>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</si>
  <si>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</si>
  <si>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</si>
  <si>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</si>
  <si>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</si>
  <si>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</si>
  <si>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</si>
  <si>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</si>
  <si>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</si>
  <si>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</si>
  <si>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</si>
  <si>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</si>
  <si>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</si>
  <si>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</si>
  <si>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</si>
  <si>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</si>
  <si>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</si>
  <si>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</si>
  <si>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</si>
  <si>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</si>
  <si>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</si>
  <si>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</si>
  <si>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</si>
  <si>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</si>
  <si>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</si>
  <si>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</si>
  <si>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</si>
  <si>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</si>
  <si>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</si>
  <si>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</si>
  <si>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</si>
  <si>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</si>
  <si>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</si>
  <si>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</si>
  <si>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</si>
  <si>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</si>
  <si>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</si>
  <si>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</si>
  <si>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</si>
  <si>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</si>
  <si>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</si>
  <si>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</si>
  <si>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</si>
  <si>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</si>
  <si>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</si>
  <si>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</si>
  <si>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</si>
  <si>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</si>
  <si>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</si>
  <si>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</si>
  <si>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</si>
  <si>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</si>
  <si>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</si>
  <si>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</si>
  <si>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</si>
  <si>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</si>
  <si>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</si>
  <si>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</si>
  <si>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</si>
  <si>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</si>
  <si>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</si>
  <si>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</si>
  <si>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</si>
  <si>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</si>
  <si>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</si>
  <si>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</si>
  <si>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</si>
  <si>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</si>
  <si>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</si>
  <si>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</si>
  <si>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</si>
  <si>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</si>
  <si>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</si>
  <si>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</si>
  <si>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</si>
  <si>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</si>
  <si>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</si>
  <si>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</si>
  <si>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</si>
  <si>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</si>
  <si>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</si>
  <si>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</si>
  <si>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</si>
  <si>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</si>
  <si>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</si>
  <si>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</si>
  <si>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</si>
  <si>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</si>
  <si>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</si>
  <si>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</si>
  <si>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</si>
  <si>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</si>
  <si>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</si>
  <si>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</si>
  <si>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</si>
  <si>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</si>
  <si>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</si>
  <si>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</si>
  <si>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</si>
  <si>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</si>
  <si>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</si>
  <si>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</si>
  <si>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</si>
  <si>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</si>
  <si>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</si>
  <si>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</si>
  <si>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</si>
  <si>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</si>
  <si>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</si>
  <si>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</si>
  <si>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</si>
  <si>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</si>
  <si>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</si>
  <si>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</si>
  <si>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</si>
  <si>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</si>
  <si>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</si>
  <si>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</si>
  <si>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</si>
  <si>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</si>
  <si>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</si>
  <si>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</si>
  <si>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</si>
  <si>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</si>
  <si>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</si>
  <si>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</si>
  <si>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</si>
  <si>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</si>
  <si>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</si>
  <si>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</si>
  <si>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</si>
  <si>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</si>
  <si>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</si>
  <si>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</si>
  <si>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</si>
  <si>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</si>
  <si>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</si>
  <si>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</si>
  <si>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</si>
  <si>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</si>
  <si>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</si>
  <si>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</si>
  <si>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</si>
  <si>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</si>
  <si>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</si>
  <si>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</si>
  <si>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</si>
  <si>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</si>
  <si>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</si>
  <si>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</si>
  <si>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</si>
  <si>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</si>
  <si>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</si>
  <si>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</si>
  <si>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</si>
  <si>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</si>
  <si>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</si>
  <si>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</si>
  <si>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</si>
  <si>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</si>
  <si>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</si>
  <si>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</si>
  <si>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</si>
  <si>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</si>
  <si>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</si>
  <si>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</si>
  <si>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</si>
  <si>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</si>
  <si>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</si>
  <si>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</si>
  <si>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</si>
  <si>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</si>
  <si>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</si>
  <si>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</si>
  <si>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</si>
  <si>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</si>
  <si>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</si>
  <si>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</si>
  <si>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</si>
  <si>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</si>
  <si>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</si>
  <si>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</si>
  <si>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</si>
  <si>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</si>
  <si>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</si>
  <si>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</si>
  <si>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</si>
  <si>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</si>
  <si>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</si>
  <si>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</si>
  <si>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</si>
  <si>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</si>
  <si>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</si>
  <si>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</si>
  <si>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</si>
  <si>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</si>
  <si>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</si>
  <si>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</si>
  <si>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</si>
  <si>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</si>
  <si>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</si>
  <si>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</si>
  <si>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</si>
  <si>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</si>
  <si>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</si>
  <si>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</si>
  <si>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</si>
  <si>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</si>
  <si>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</si>
  <si>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</si>
  <si>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</si>
  <si>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</si>
  <si>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</si>
  <si>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</si>
  <si>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</si>
  <si>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</si>
  <si>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</si>
  <si>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</si>
  <si>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</si>
  <si>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</si>
  <si>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</si>
  <si>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</si>
  <si>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</si>
  <si>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</si>
  <si>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</si>
  <si>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</si>
  <si>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</si>
  <si>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</si>
  <si>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</si>
  <si>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</si>
  <si>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</si>
  <si>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</si>
  <si>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</si>
  <si>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</si>
  <si>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</si>
  <si>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</si>
  <si>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</si>
  <si>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</si>
  <si>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</si>
  <si>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</si>
  <si>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</si>
  <si>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</si>
  <si>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</si>
  <si>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</si>
  <si>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</si>
  <si>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</si>
  <si>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</si>
  <si>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</si>
  <si>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</si>
  <si>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</si>
  <si>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</si>
  <si>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</si>
  <si>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</si>
  <si>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</si>
  <si>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</si>
  <si>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</si>
  <si>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</si>
  <si>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</si>
  <si>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</si>
  <si>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</si>
  <si>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</si>
  <si>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</si>
  <si>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</si>
  <si>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</si>
  <si>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</si>
  <si>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</si>
  <si>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</si>
  <si>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</si>
  <si>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</si>
  <si>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</si>
  <si>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</si>
  <si>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</si>
  <si>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</si>
  <si>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</si>
  <si>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</si>
  <si>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</si>
  <si>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</si>
  <si>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</si>
  <si>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</si>
  <si>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</si>
  <si>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</si>
  <si>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</si>
  <si>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</si>
  <si>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</si>
  <si>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</si>
  <si>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</si>
  <si>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</si>
  <si>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</si>
  <si>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</si>
  <si>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</si>
  <si>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</si>
  <si>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</si>
  <si>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</si>
  <si>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</si>
  <si>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</si>
  <si>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</si>
  <si>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</si>
  <si>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</si>
  <si>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</si>
  <si>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</si>
  <si>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</si>
  <si>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</si>
  <si>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</si>
  <si>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</si>
  <si>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</si>
  <si>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</si>
  <si>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</si>
  <si>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</si>
  <si>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</si>
  <si>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</si>
  <si>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</si>
  <si>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</si>
  <si>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</si>
  <si>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</si>
  <si>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</si>
  <si>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</si>
  <si>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</si>
  <si>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</si>
  <si>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</si>
  <si>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</si>
  <si>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</si>
  <si>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</si>
  <si>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</si>
  <si>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</si>
  <si>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</si>
  <si>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</si>
  <si>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</si>
  <si>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</si>
  <si>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</si>
  <si>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</si>
  <si>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</si>
  <si>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</si>
  <si>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</si>
  <si>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</si>
  <si>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</si>
  <si>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</si>
  <si>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</si>
  <si>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</si>
  <si>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</si>
  <si>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</si>
  <si>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</si>
  <si>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</si>
  <si>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</si>
  <si>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</si>
  <si>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</si>
  <si>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</si>
  <si>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</si>
  <si>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</si>
  <si>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</si>
  <si>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</si>
  <si>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</si>
  <si>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</si>
  <si>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</si>
  <si>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</si>
  <si>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</si>
  <si>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</si>
  <si>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</si>
  <si>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</si>
  <si>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</si>
  <si>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</si>
  <si>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</si>
  <si>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</si>
  <si>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</si>
  <si>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</si>
  <si>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</si>
  <si>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</si>
  <si>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</si>
  <si>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</si>
  <si>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</si>
  <si>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</si>
  <si>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</si>
  <si>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</si>
  <si>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</si>
  <si>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</si>
  <si>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</si>
  <si>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</si>
  <si>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</si>
  <si>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</si>
  <si>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</si>
  <si>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</si>
  <si>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</si>
  <si>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</si>
  <si>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</si>
  <si>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</si>
  <si>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</si>
  <si>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</si>
  <si>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</si>
  <si>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</si>
  <si>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</si>
  <si>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</si>
  <si>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</si>
  <si>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</si>
  <si>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</si>
  <si>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</si>
  <si>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</si>
  <si>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</si>
  <si>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</si>
  <si>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</si>
  <si>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</si>
  <si>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</si>
  <si>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</si>
  <si>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</si>
  <si>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</si>
  <si>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</si>
  <si>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</si>
  <si>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</si>
  <si>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</si>
  <si>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</si>
  <si>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</si>
  <si>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</si>
  <si>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</si>
  <si>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</si>
  <si>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</si>
  <si>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</si>
  <si>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</si>
  <si>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</si>
  <si>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</si>
  <si>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</si>
  <si>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</si>
  <si>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</si>
  <si>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</si>
  <si>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</si>
  <si>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</si>
  <si>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</si>
  <si>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</si>
  <si>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</si>
  <si>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</si>
  <si>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</si>
  <si>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</si>
  <si>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</si>
  <si>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</si>
  <si>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</si>
  <si>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</si>
  <si>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</si>
  <si>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</si>
  <si>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</si>
  <si>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</si>
  <si>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</si>
  <si>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</si>
  <si>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</si>
  <si>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</si>
  <si>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</si>
  <si>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</si>
  <si>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</si>
  <si>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</si>
  <si>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</si>
  <si>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</si>
  <si>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</si>
  <si>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</si>
  <si>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</si>
  <si>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</si>
  <si>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</si>
  <si>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</si>
  <si>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</si>
  <si>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</si>
  <si>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</si>
  <si>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</si>
  <si>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</si>
  <si>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</si>
  <si>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</si>
  <si>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</si>
  <si>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</si>
  <si>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</si>
  <si>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</si>
  <si>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</si>
  <si>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</si>
  <si>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</si>
  <si>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</si>
  <si>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</si>
  <si>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</si>
  <si>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</si>
  <si>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</si>
  <si>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</si>
  <si>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</si>
  <si>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</si>
  <si>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</si>
  <si>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</si>
  <si>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</si>
  <si>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</si>
  <si>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</si>
  <si>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</si>
  <si>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</si>
  <si>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</si>
  <si>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</si>
  <si>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</si>
  <si>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</si>
  <si>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</si>
  <si>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</si>
  <si>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</si>
  <si>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</si>
  <si>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</si>
  <si>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</si>
  <si>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</si>
  <si>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</si>
  <si>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</si>
  <si>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</si>
  <si>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</si>
  <si>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</si>
  <si>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</si>
  <si>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</si>
  <si>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</si>
  <si>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</si>
  <si>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</si>
  <si>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</si>
  <si>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</si>
  <si>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</si>
  <si>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</si>
  <si>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</si>
  <si>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</si>
  <si>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</si>
  <si>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</si>
  <si>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</si>
  <si>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</si>
  <si>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</si>
  <si>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</si>
  <si>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</si>
  <si>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</si>
  <si>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</si>
  <si>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</si>
  <si>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</si>
  <si>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</si>
  <si>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</si>
  <si>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</si>
  <si>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</si>
  <si>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</si>
  <si>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</si>
  <si>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</si>
  <si>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</si>
  <si>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</si>
  <si>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</si>
  <si>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</si>
  <si>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</si>
  <si>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</si>
  <si>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</si>
  <si>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</si>
  <si>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</si>
  <si>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</si>
  <si>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</si>
  <si>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</si>
  <si>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</si>
  <si>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</si>
  <si>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</si>
  <si>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</si>
  <si>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</si>
  <si>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</si>
  <si>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</si>
  <si>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</si>
  <si>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</si>
  <si>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</si>
  <si>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</si>
  <si>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</si>
  <si>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</si>
  <si>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</si>
  <si>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</si>
  <si>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</si>
  <si>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</si>
  <si>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</si>
  <si>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</si>
  <si>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</si>
  <si>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</si>
  <si>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</si>
  <si>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</si>
  <si>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</si>
  <si>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</si>
  <si>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</si>
  <si>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</si>
  <si>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</si>
  <si>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</si>
  <si>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</si>
  <si>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</si>
  <si>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</si>
  <si>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</si>
  <si>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</si>
  <si>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</si>
  <si>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</si>
  <si>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</si>
  <si>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</si>
  <si>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</si>
  <si>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</si>
  <si>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</si>
  <si>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</si>
  <si>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</si>
  <si>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</si>
  <si>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</si>
  <si>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</si>
  <si>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</si>
  <si>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</si>
  <si>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</si>
  <si>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</si>
  <si>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</si>
  <si>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</si>
  <si>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</si>
  <si>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</si>
  <si>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</si>
  <si>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</si>
  <si>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</si>
  <si>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</si>
  <si>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</si>
  <si>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</si>
  <si>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</si>
  <si>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</si>
  <si>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</si>
  <si>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</si>
  <si>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</si>
  <si>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</si>
  <si>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</si>
  <si>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</si>
  <si>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</si>
  <si>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</si>
  <si>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</si>
  <si>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</si>
  <si>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</si>
  <si>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</si>
  <si>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</si>
  <si>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</si>
  <si>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</si>
  <si>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</si>
  <si>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</si>
  <si>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</si>
  <si>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</si>
  <si>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</si>
  <si>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</si>
  <si>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</si>
  <si>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</si>
  <si>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</si>
  <si>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</si>
  <si>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</si>
  <si>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</si>
  <si>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</si>
  <si>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</si>
  <si>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</si>
  <si>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</si>
  <si>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</si>
  <si>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</si>
  <si>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</si>
  <si>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</si>
  <si>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</si>
  <si>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</si>
  <si>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</si>
  <si>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</si>
  <si>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</si>
  <si>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</si>
  <si>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</si>
  <si>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</si>
  <si>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</si>
  <si>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</si>
  <si>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</si>
  <si>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</si>
  <si>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</si>
  <si>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</si>
  <si>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</si>
  <si>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</si>
  <si>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</si>
  <si>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</si>
  <si>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</si>
  <si>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</si>
  <si>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</si>
  <si>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</si>
  <si>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</si>
  <si>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</si>
  <si>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</si>
  <si>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</si>
  <si>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</si>
  <si>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</si>
  <si>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</si>
  <si>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</si>
  <si>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</si>
  <si>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</si>
  <si>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</si>
  <si>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</si>
  <si>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</si>
  <si>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</si>
  <si>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</si>
  <si>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</si>
  <si>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</si>
  <si>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</si>
  <si>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</si>
  <si>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</si>
  <si>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</si>
  <si>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</si>
  <si>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</si>
  <si>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</si>
  <si>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</si>
  <si>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</si>
  <si>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</si>
  <si>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</si>
  <si>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</si>
  <si>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</si>
  <si>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</si>
  <si>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</si>
  <si>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</si>
  <si>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</si>
  <si>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</si>
  <si>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</si>
  <si>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</si>
  <si>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</si>
  <si>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</si>
  <si>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</si>
  <si>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</si>
  <si>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</si>
  <si>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</si>
  <si>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</si>
  <si>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</si>
  <si>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</si>
  <si>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</si>
  <si>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</si>
  <si>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</si>
  <si>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</si>
  <si>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</si>
  <si>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</si>
  <si>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</si>
  <si>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</si>
  <si>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</si>
  <si>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</si>
  <si>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</si>
  <si>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</si>
  <si>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</si>
  <si>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</si>
  <si>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</si>
  <si>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</si>
  <si>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</si>
  <si>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</si>
  <si>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</si>
  <si>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</si>
  <si>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</si>
  <si>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</si>
  <si>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</si>
  <si>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</si>
  <si>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</si>
  <si>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</si>
  <si>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</si>
  <si>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</si>
  <si>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</si>
  <si>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</si>
  <si>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</si>
  <si>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</si>
  <si>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</si>
  <si>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</si>
  <si>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</si>
  <si>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</si>
  <si>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</si>
  <si>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</si>
  <si>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</si>
  <si>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</si>
  <si>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</si>
  <si>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</si>
  <si>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</si>
  <si>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</si>
  <si>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</si>
  <si>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</si>
  <si>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</si>
  <si>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</si>
  <si>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</si>
  <si>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</si>
  <si>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</si>
  <si>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</si>
  <si>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</si>
  <si>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</si>
  <si>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</si>
  <si>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</si>
  <si>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</si>
  <si>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</si>
  <si>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</si>
  <si>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</si>
  <si>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</si>
  <si>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</si>
  <si>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</si>
  <si>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</si>
  <si>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</si>
  <si>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</si>
  <si>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</si>
  <si>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</si>
  <si>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</si>
  <si>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</si>
  <si>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</si>
  <si>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</si>
  <si>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</si>
  <si>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</si>
  <si>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</si>
  <si>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</si>
  <si>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</si>
  <si>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</si>
  <si>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</si>
  <si>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</si>
  <si>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</si>
  <si>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</si>
  <si>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</si>
  <si>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</si>
  <si>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</si>
  <si>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</si>
  <si>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</si>
  <si>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</si>
  <si>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</si>
  <si>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</si>
  <si>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</si>
  <si>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</si>
  <si>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</si>
  <si>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</si>
  <si>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</si>
  <si>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</si>
  <si>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</si>
  <si>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</si>
  <si>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</si>
  <si>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</si>
  <si>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</si>
  <si>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</si>
  <si>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</si>
  <si>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</si>
  <si>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</si>
  <si>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</si>
  <si>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</si>
  <si>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</si>
  <si>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</si>
  <si>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</si>
  <si>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</si>
  <si>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</si>
  <si>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</si>
  <si>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</si>
  <si>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</si>
  <si>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</si>
  <si>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</si>
  <si>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</si>
  <si>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</si>
  <si>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</si>
  <si>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</si>
  <si>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</si>
  <si>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</si>
  <si>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</si>
  <si>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</si>
  <si>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</si>
  <si>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</si>
  <si>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</si>
  <si>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</si>
  <si>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</si>
  <si>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</si>
  <si>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</si>
  <si>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</si>
  <si>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</si>
  <si>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</si>
  <si>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</si>
  <si>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</si>
  <si>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</si>
  <si>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</si>
  <si>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</si>
  <si>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</si>
  <si>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</si>
  <si>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</si>
  <si>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</si>
  <si>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</si>
  <si>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</si>
  <si>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</si>
  <si>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</si>
  <si>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</si>
  <si>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</si>
  <si>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</si>
  <si>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</si>
  <si>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</si>
  <si>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</si>
  <si>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</si>
  <si>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</si>
  <si>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</si>
  <si>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</si>
  <si>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</si>
  <si>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</si>
  <si>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</si>
  <si>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</si>
  <si>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</si>
  <si>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</si>
  <si>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</si>
  <si>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</si>
  <si>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</si>
  <si>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</si>
  <si>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</si>
  <si>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</si>
  <si>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</si>
  <si>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</si>
  <si>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</si>
  <si>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</si>
  <si>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</si>
  <si>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</si>
  <si>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</si>
  <si>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</si>
  <si>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</si>
  <si>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</si>
  <si>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</si>
  <si>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</si>
  <si>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</si>
  <si>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</si>
  <si>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</si>
  <si>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</si>
  <si>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</si>
  <si>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</si>
  <si>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</si>
  <si>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</si>
  <si>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</si>
  <si>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</si>
  <si>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</si>
  <si>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</si>
  <si>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</si>
  <si>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</si>
  <si>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</si>
  <si>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</si>
  <si>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</si>
  <si>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</si>
  <si>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</si>
  <si>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</si>
  <si>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</si>
  <si>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</si>
  <si>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</si>
  <si>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</si>
  <si>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</si>
  <si>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</si>
  <si>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</si>
  <si>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</si>
  <si>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</si>
  <si>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</si>
  <si>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</si>
  <si>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</si>
  <si>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</si>
  <si>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</si>
  <si>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</si>
  <si>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</si>
  <si>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</si>
  <si>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</si>
  <si>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</si>
  <si>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</si>
  <si>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</si>
  <si>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</si>
  <si>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</si>
  <si>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</si>
  <si>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</si>
  <si>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</si>
  <si>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</si>
  <si>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</si>
  <si>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</si>
  <si>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</si>
  <si>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</si>
  <si>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</si>
  <si>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</si>
  <si>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</si>
  <si>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</si>
  <si>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</si>
  <si>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</si>
  <si>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</si>
  <si>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</si>
  <si>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</si>
  <si>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</si>
  <si>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</si>
  <si>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</si>
  <si>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</si>
  <si>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</si>
  <si>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</si>
  <si>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</si>
  <si>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</si>
  <si>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</si>
  <si>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</si>
  <si>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</si>
  <si>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</si>
  <si>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</si>
  <si>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</si>
  <si>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</si>
  <si>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</si>
  <si>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</si>
  <si>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</si>
  <si>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</si>
  <si>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</si>
  <si>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</si>
  <si>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</si>
  <si>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</si>
  <si>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</si>
  <si>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</si>
  <si>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</si>
  <si>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</si>
  <si>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</si>
  <si>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</si>
  <si>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</si>
  <si>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</si>
  <si>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</si>
  <si>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</si>
  <si>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</si>
  <si>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</si>
  <si>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</si>
  <si>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</si>
  <si>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</si>
  <si>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</si>
  <si>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</si>
  <si>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</si>
  <si>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</si>
  <si>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</si>
  <si>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</si>
  <si>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</si>
  <si>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</si>
  <si>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</si>
  <si>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</si>
  <si>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</si>
  <si>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</si>
  <si>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</si>
  <si>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</si>
  <si>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</si>
  <si>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</si>
  <si>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</si>
  <si>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</si>
  <si>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</si>
  <si>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</si>
  <si>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</si>
  <si>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</si>
  <si>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</si>
  <si>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</si>
  <si>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</si>
  <si>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</si>
  <si>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</si>
  <si>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</si>
  <si>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</si>
  <si>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</si>
  <si>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</si>
  <si>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</si>
  <si>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</si>
  <si>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</si>
  <si>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</si>
  <si>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</si>
  <si>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</si>
  <si>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</si>
  <si>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</si>
  <si>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</si>
  <si>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</si>
  <si>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</si>
  <si>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</si>
  <si>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</si>
  <si>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</si>
  <si>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</si>
  <si>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</si>
  <si>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</si>
  <si>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</si>
  <si>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</si>
  <si>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</si>
  <si>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</si>
  <si>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</si>
  <si>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</si>
  <si>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</si>
  <si>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</si>
  <si>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</si>
  <si>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</si>
  <si>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</si>
  <si>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</si>
  <si>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</si>
  <si>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</si>
  <si>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</si>
  <si>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</si>
  <si>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</si>
  <si>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</si>
  <si>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</si>
  <si>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</si>
  <si>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</si>
  <si>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</si>
  <si>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</si>
  <si>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</si>
  <si>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</si>
  <si>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</si>
  <si>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</si>
  <si>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</si>
  <si>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</si>
  <si>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</si>
  <si>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</si>
  <si>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</si>
  <si>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</si>
  <si>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</si>
  <si>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</si>
  <si>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</si>
  <si>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</si>
  <si>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</si>
  <si>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</si>
  <si>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</si>
  <si>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</si>
  <si>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</si>
  <si>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</si>
  <si>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</si>
  <si>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</si>
  <si>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</si>
  <si>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</si>
  <si>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</si>
  <si>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</si>
  <si>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</si>
  <si>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</si>
  <si>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</si>
  <si>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</si>
  <si>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</si>
  <si>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</si>
  <si>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</si>
  <si>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</si>
  <si>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</si>
  <si>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</si>
  <si>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</si>
  <si>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</si>
  <si>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</si>
  <si>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</si>
  <si>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</si>
  <si>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</si>
  <si>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</si>
  <si>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</si>
  <si>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</si>
  <si>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</si>
  <si>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</si>
  <si>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</si>
  <si>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</si>
  <si>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</si>
  <si>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</si>
  <si>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</si>
  <si>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</si>
  <si>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</si>
  <si>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</si>
  <si>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</si>
  <si>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</si>
  <si>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</si>
  <si>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</si>
  <si>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</si>
  <si>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</si>
  <si>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</si>
  <si>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</si>
  <si>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</si>
  <si>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</si>
  <si>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</si>
  <si>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</si>
  <si>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</si>
  <si>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</si>
  <si>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</si>
  <si>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</si>
  <si>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</si>
  <si>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</si>
  <si>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</si>
  <si>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</si>
  <si>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</si>
  <si>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</si>
  <si>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</si>
  <si>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</si>
  <si>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</si>
  <si>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</si>
  <si>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</si>
  <si>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</si>
  <si>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</si>
  <si>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</si>
  <si>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</si>
  <si>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</si>
  <si>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</si>
  <si>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</si>
  <si>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</si>
  <si>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</si>
  <si>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</si>
  <si>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</si>
  <si>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</si>
  <si>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</si>
  <si>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</si>
  <si>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</si>
  <si>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</si>
  <si>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</si>
  <si>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</si>
  <si>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</si>
  <si>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</si>
  <si>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</si>
  <si>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</si>
  <si>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</si>
  <si>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</si>
  <si>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</si>
  <si>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</si>
  <si>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</si>
  <si>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</si>
  <si>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</si>
  <si>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</si>
  <si>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</si>
  <si>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</si>
  <si>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</si>
  <si>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</si>
  <si>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</si>
  <si>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</si>
  <si>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</si>
  <si>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</si>
  <si>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</si>
  <si>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</si>
  <si>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</si>
  <si>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</si>
  <si>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</si>
  <si>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</si>
  <si>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</si>
  <si>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</si>
  <si>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</si>
  <si>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</si>
  <si>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</si>
  <si>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</si>
  <si>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</si>
  <si>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</si>
  <si>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</si>
  <si>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</si>
  <si>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</si>
  <si>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</si>
  <si>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</si>
  <si>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</si>
  <si>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</si>
  <si>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</si>
  <si>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</si>
  <si>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</si>
  <si>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</si>
  <si>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</si>
  <si>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</si>
  <si>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</si>
  <si>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</si>
  <si>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</si>
  <si>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</si>
  <si>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</si>
  <si>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</si>
  <si>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</si>
  <si>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</si>
  <si>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</si>
  <si>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</si>
  <si>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</si>
  <si>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</si>
  <si>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</si>
  <si>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</si>
  <si>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</si>
  <si>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</si>
  <si>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</si>
  <si>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</si>
  <si>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</si>
  <si>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</si>
  <si>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</si>
  <si>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</si>
  <si>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</si>
  <si>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</si>
  <si>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</si>
  <si>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</si>
  <si>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</si>
  <si>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</si>
  <si>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</si>
  <si>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</si>
  <si>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</si>
  <si>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</si>
  <si>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</si>
  <si>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</si>
  <si>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</si>
  <si>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</si>
  <si>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</si>
  <si>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</si>
  <si>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</si>
  <si>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</si>
  <si>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</si>
  <si>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</si>
  <si>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</si>
  <si>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</si>
  <si>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</si>
  <si>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</si>
  <si>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</si>
  <si>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</si>
  <si>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</si>
  <si>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</si>
  <si>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</si>
  <si>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</si>
  <si>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</si>
  <si>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</si>
  <si>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</si>
  <si>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</si>
  <si>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</si>
  <si>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</si>
  <si>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</si>
  <si>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</si>
  <si>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</si>
  <si>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</si>
  <si>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</si>
  <si>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</si>
  <si>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</si>
  <si>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</si>
  <si>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</si>
  <si>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</si>
  <si>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</si>
  <si>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</si>
  <si>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</si>
  <si>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</si>
  <si>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</si>
  <si>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</si>
  <si>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</si>
  <si>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</si>
  <si>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</si>
  <si>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</si>
  <si>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</si>
  <si>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</si>
  <si>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</si>
  <si>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</si>
  <si>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</si>
  <si>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</si>
  <si>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</si>
  <si>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</si>
  <si>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</si>
  <si>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</si>
  <si>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</si>
  <si>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</si>
  <si>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</si>
  <si>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</si>
  <si>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</si>
  <si>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</si>
  <si>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</si>
  <si>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</si>
  <si>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</si>
  <si>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</si>
  <si>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</si>
  <si>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</si>
  <si>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</si>
  <si>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</si>
  <si>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</si>
  <si>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</si>
  <si>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</si>
  <si>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</si>
  <si>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</si>
  <si>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</si>
  <si>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</si>
  <si>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</si>
  <si>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</si>
  <si>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</si>
  <si>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</si>
  <si>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</si>
  <si>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</si>
  <si>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</si>
  <si>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</si>
  <si>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</si>
  <si>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</si>
  <si>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</si>
  <si>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</si>
  <si>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</si>
  <si>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</si>
  <si>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</si>
  <si>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</si>
  <si>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</si>
  <si>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</si>
  <si>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</si>
  <si>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</si>
  <si>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</si>
  <si>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</si>
  <si>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</si>
  <si>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</si>
  <si>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</si>
  <si>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</si>
  <si>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</si>
  <si>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</si>
  <si>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</si>
  <si>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</si>
  <si>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</si>
  <si>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</si>
  <si>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</si>
  <si>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</si>
  <si>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</si>
  <si>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</si>
  <si>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</si>
  <si>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</si>
  <si>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</si>
  <si>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</si>
  <si>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</si>
  <si>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</si>
  <si>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</si>
  <si>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</si>
  <si>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</si>
  <si>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</si>
  <si>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</si>
  <si>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</si>
  <si>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</si>
  <si>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</si>
  <si>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</si>
  <si>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</si>
  <si>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</si>
  <si>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</si>
  <si>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</si>
  <si>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</si>
  <si>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</si>
  <si>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</si>
  <si>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</si>
  <si>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</si>
  <si>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</si>
  <si>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</si>
  <si>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</si>
  <si>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</si>
  <si>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</si>
  <si>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</si>
  <si>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</si>
  <si>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</si>
  <si>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</si>
  <si>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</si>
  <si>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</si>
  <si>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</si>
  <si>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</si>
  <si>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</si>
  <si>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</si>
  <si>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</si>
  <si>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</si>
  <si>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</si>
  <si>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</si>
  <si>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</si>
  <si>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</si>
  <si>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</si>
  <si>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</si>
  <si>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</si>
  <si>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</si>
  <si>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</si>
  <si>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</si>
  <si>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</si>
  <si>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</si>
  <si>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</si>
  <si>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</si>
  <si>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</si>
  <si>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</si>
  <si>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</si>
  <si>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</si>
  <si>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</si>
  <si>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</si>
  <si>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</si>
  <si>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</si>
  <si>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</si>
  <si>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</si>
  <si>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</si>
  <si>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</si>
  <si>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</si>
  <si>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</si>
  <si>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</si>
  <si>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</si>
  <si>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</si>
  <si>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</si>
  <si>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</si>
  <si>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</si>
  <si>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</si>
  <si>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</si>
  <si>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</si>
  <si>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</si>
  <si>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</si>
  <si>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</si>
  <si>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</si>
  <si>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</si>
  <si>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</si>
  <si>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</si>
  <si>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</si>
  <si>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</si>
  <si>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</si>
  <si>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</si>
  <si>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</si>
  <si>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</si>
  <si>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</si>
  <si>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</si>
  <si>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</si>
  <si>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</si>
  <si>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</si>
  <si>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</si>
  <si>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</si>
  <si>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</si>
  <si>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</si>
  <si>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</si>
  <si>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</si>
  <si>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</si>
  <si>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</si>
  <si>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</si>
  <si>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</si>
  <si>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</si>
  <si>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</si>
  <si>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</si>
  <si>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</si>
  <si>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</si>
  <si>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</si>
  <si>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</si>
  <si>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</si>
  <si>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</si>
  <si>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</si>
  <si>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</si>
  <si>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</si>
  <si>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</si>
  <si>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</si>
  <si>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</si>
  <si>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</si>
  <si>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</si>
  <si>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</si>
  <si>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</si>
  <si>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</si>
  <si>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</si>
  <si>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</si>
  <si>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</si>
  <si>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</si>
  <si>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</si>
  <si>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</si>
  <si>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</si>
  <si>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</si>
  <si>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</si>
  <si>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</si>
  <si>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</si>
  <si>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</si>
  <si>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</si>
  <si>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</si>
  <si>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</si>
  <si>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</si>
  <si>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</si>
  <si>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</si>
  <si>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</si>
  <si>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</si>
  <si>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</si>
  <si>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</si>
  <si>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</si>
  <si>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</si>
  <si>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</si>
  <si>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</si>
  <si>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</si>
  <si>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</si>
  <si>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</si>
  <si>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</si>
  <si>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</si>
  <si>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</si>
  <si>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</si>
  <si>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</si>
  <si>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</si>
  <si>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</si>
  <si>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</si>
  <si>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</si>
  <si>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</si>
  <si>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</si>
  <si>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</si>
  <si>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</si>
  <si>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</si>
  <si>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</si>
  <si>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</si>
  <si>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</si>
  <si>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</si>
  <si>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</si>
  <si>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</si>
  <si>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</si>
  <si>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</si>
  <si>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</si>
  <si>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</si>
  <si>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</si>
  <si>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</si>
  <si>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</si>
  <si>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</si>
  <si>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</si>
  <si>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</si>
  <si>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</si>
  <si>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</si>
  <si>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</si>
  <si>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</si>
  <si>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</si>
  <si>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</si>
  <si>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</si>
  <si>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</si>
  <si>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</si>
  <si>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</si>
  <si>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</si>
  <si>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</si>
  <si>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</si>
  <si>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</si>
  <si>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</si>
  <si>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</si>
  <si>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</si>
  <si>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</si>
  <si>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</si>
  <si>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</si>
  <si>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</si>
  <si>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</si>
  <si>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</si>
  <si>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</si>
  <si>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</si>
  <si>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</si>
  <si>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</si>
  <si>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</si>
  <si>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</si>
  <si>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</si>
  <si>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</si>
  <si>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</si>
  <si>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</si>
  <si>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</si>
  <si>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</si>
  <si>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</si>
  <si>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</si>
  <si>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</si>
  <si>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</si>
  <si>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</si>
  <si>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</si>
  <si>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</si>
  <si>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</si>
  <si>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</si>
  <si>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</si>
  <si>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</si>
  <si>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</si>
  <si>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</si>
  <si>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</si>
  <si>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</si>
  <si>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</si>
  <si>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</si>
  <si>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</si>
  <si>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</si>
  <si>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</si>
  <si>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</si>
  <si>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</si>
  <si>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</si>
  <si>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</si>
  <si>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</si>
  <si>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</si>
  <si>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</si>
  <si>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</si>
  <si>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</si>
  <si>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</si>
  <si>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</si>
  <si>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</si>
  <si>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</si>
  <si>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</si>
  <si>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</si>
  <si>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</si>
  <si>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</si>
  <si>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</si>
  <si>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</si>
  <si>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</si>
  <si>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</si>
  <si>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</si>
  <si>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</si>
  <si>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</si>
  <si>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</si>
  <si>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</si>
  <si>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</si>
  <si>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</si>
  <si>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</si>
  <si>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</si>
  <si>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</si>
  <si>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</si>
  <si>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</si>
  <si>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</si>
  <si>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</si>
  <si>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</si>
  <si>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</si>
  <si>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</si>
  <si>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</si>
  <si>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</si>
  <si>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</si>
  <si>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</si>
  <si>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</si>
  <si>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</si>
  <si>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</si>
  <si>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</si>
  <si>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</si>
  <si>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</si>
  <si>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</si>
  <si>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</si>
  <si>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</si>
  <si>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</si>
  <si>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</si>
  <si>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</si>
  <si>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</si>
  <si>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</si>
  <si>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</si>
  <si>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</si>
  <si>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</si>
  <si>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</si>
  <si>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</si>
  <si>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</si>
  <si>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</si>
  <si>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</si>
  <si>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</si>
  <si>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</si>
  <si>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</si>
  <si>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</si>
  <si>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</si>
  <si>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</si>
  <si>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</si>
  <si>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</si>
  <si>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</si>
  <si>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</si>
  <si>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</si>
  <si>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</si>
  <si>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</si>
  <si>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</si>
  <si>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</si>
  <si>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</si>
  <si>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</si>
  <si>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</si>
  <si>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</si>
  <si>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</si>
  <si>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</si>
  <si>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</si>
  <si>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</si>
  <si>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</si>
  <si>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</si>
  <si>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</si>
  <si>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</si>
  <si>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</si>
  <si>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</si>
  <si>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</si>
  <si>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</si>
  <si>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</si>
  <si>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</si>
  <si>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</si>
  <si>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</si>
  <si>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</si>
  <si>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</si>
  <si>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</si>
  <si>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</si>
  <si>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</si>
  <si>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</si>
  <si>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</si>
  <si>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</si>
  <si>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</si>
  <si>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</si>
  <si>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</si>
  <si>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</si>
  <si>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</si>
  <si>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</si>
  <si>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</si>
  <si>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</si>
  <si>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</si>
  <si>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</si>
  <si>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</si>
  <si>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</si>
  <si>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</si>
  <si>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</si>
  <si>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</si>
  <si>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</si>
  <si>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</si>
  <si>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</si>
  <si>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</si>
  <si>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</si>
  <si>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</si>
  <si>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</si>
  <si>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</si>
  <si>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</si>
  <si>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</si>
  <si>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</si>
  <si>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</si>
  <si>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</si>
  <si>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</si>
  <si>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</si>
  <si>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</si>
  <si>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</si>
  <si>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</si>
  <si>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</si>
  <si>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</si>
  <si>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</si>
  <si>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</si>
  <si>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</si>
  <si>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</si>
  <si>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</si>
  <si>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</si>
  <si>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</si>
  <si>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</si>
  <si>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</si>
  <si>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</si>
  <si>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</si>
  <si>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</si>
  <si>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</si>
  <si>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</si>
  <si>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</si>
  <si>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</si>
  <si>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</si>
  <si>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</si>
  <si>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</si>
  <si>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</si>
  <si>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</si>
  <si>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</si>
  <si>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</si>
  <si>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</si>
  <si>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</si>
  <si>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</si>
  <si>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</si>
  <si>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</si>
  <si>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</si>
  <si>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</si>
  <si>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</si>
  <si>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</si>
  <si>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</si>
  <si>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</si>
  <si>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</si>
  <si>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</si>
  <si>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</si>
  <si>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</si>
  <si>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</si>
  <si>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</si>
  <si>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</si>
  <si>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</si>
  <si>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</si>
  <si>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</si>
  <si>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</si>
  <si>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</si>
  <si>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</si>
  <si>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</si>
  <si>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</si>
  <si>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</si>
  <si>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</si>
  <si>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</si>
  <si>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</si>
  <si>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</si>
  <si>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</si>
  <si>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</si>
  <si>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</si>
  <si>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</si>
  <si>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</si>
  <si>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</si>
  <si>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</si>
  <si>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</si>
  <si>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</si>
  <si>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</si>
  <si>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</si>
  <si>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</si>
  <si>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</si>
  <si>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</si>
  <si>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</si>
  <si>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</si>
  <si>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</si>
  <si>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</si>
  <si>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</si>
  <si>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</si>
  <si>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</si>
  <si>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</si>
  <si>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</si>
  <si>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</si>
  <si>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</si>
  <si>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</si>
  <si>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</si>
  <si>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</si>
  <si>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</si>
  <si>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</si>
  <si>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</si>
  <si>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</si>
  <si>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</si>
  <si>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</si>
  <si>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</si>
  <si>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</si>
  <si>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</si>
  <si>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</si>
  <si>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</si>
  <si>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</si>
  <si>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</si>
  <si>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</si>
  <si>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</si>
  <si>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</si>
  <si>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</si>
  <si>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</si>
  <si>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</si>
  <si>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</si>
  <si>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</si>
  <si>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</si>
  <si>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</si>
  <si>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</si>
  <si>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</si>
  <si>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</si>
  <si>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</si>
  <si>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</si>
  <si>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</si>
  <si>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</si>
  <si>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</si>
  <si>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</si>
  <si>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</si>
  <si>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</si>
  <si>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</si>
  <si>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</si>
  <si>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</si>
  <si>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</si>
  <si>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</si>
  <si>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</si>
  <si>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</si>
  <si>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</si>
  <si>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</si>
  <si>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</si>
  <si>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</si>
  <si>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</si>
  <si>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</si>
  <si>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</si>
  <si>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</si>
  <si>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</si>
  <si>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</si>
  <si>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</si>
  <si>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</si>
  <si>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</si>
  <si>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</si>
  <si>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</si>
  <si>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</si>
  <si>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</si>
  <si>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</si>
  <si>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</si>
  <si>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</si>
  <si>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</si>
  <si>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</si>
  <si>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</si>
  <si>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</si>
  <si>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</si>
  <si>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</si>
  <si>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</si>
  <si>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</si>
  <si>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</si>
  <si>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</si>
  <si>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</si>
  <si>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</si>
  <si>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</si>
  <si>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</si>
  <si>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</si>
  <si>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</si>
  <si>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</si>
  <si>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</si>
  <si>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</si>
  <si>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</si>
  <si>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</si>
  <si>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</si>
  <si>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</si>
  <si>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</si>
  <si>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</si>
  <si>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</si>
  <si>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</si>
  <si>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</si>
  <si>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</si>
  <si>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</si>
  <si>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</si>
  <si>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</si>
  <si>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</si>
  <si>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</si>
  <si>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</si>
  <si>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</si>
  <si>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</si>
  <si>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</si>
  <si>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</si>
  <si>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</si>
  <si>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</si>
  <si>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</si>
  <si>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</si>
  <si>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</si>
  <si>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</si>
  <si>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</si>
  <si>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</si>
  <si>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</si>
  <si>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</si>
  <si>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</si>
  <si>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</si>
  <si>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</si>
  <si>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</si>
  <si>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</si>
  <si>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</si>
  <si>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</si>
  <si>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</si>
  <si>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</si>
  <si>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</si>
  <si>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</si>
  <si>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</si>
  <si>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</si>
  <si>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</si>
  <si>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</si>
  <si>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</si>
  <si>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</si>
  <si>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</si>
  <si>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</si>
  <si>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</si>
  <si>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</si>
  <si>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</si>
  <si>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</si>
  <si>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</si>
  <si>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</si>
  <si>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</si>
  <si>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</si>
  <si>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</si>
  <si>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</si>
  <si>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</si>
  <si>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</si>
  <si>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</si>
  <si>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</si>
  <si>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</si>
  <si>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</si>
  <si>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</si>
  <si>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</si>
  <si>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</si>
  <si>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</si>
  <si>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</si>
  <si>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</si>
  <si>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</si>
  <si>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</si>
  <si>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</si>
  <si>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</si>
  <si>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</si>
  <si>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</si>
  <si>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</si>
  <si>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</si>
  <si>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</si>
  <si>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</si>
  <si>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</si>
  <si>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</si>
  <si>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</si>
  <si>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</si>
  <si>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</si>
  <si>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</si>
  <si>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</si>
  <si>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</si>
  <si>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</si>
  <si>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</si>
  <si>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</si>
  <si>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</si>
  <si>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</si>
  <si>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</si>
  <si>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</si>
  <si>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</si>
  <si>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</si>
  <si>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</si>
  <si>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</si>
  <si>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</si>
  <si>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</si>
  <si>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</si>
  <si>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</si>
  <si>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</si>
  <si>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</si>
  <si>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</si>
  <si>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</si>
  <si>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</si>
  <si>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</si>
  <si>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</si>
  <si>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</si>
  <si>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</si>
  <si>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</si>
  <si>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</si>
  <si>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</si>
  <si>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</si>
  <si>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</si>
  <si>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</si>
  <si>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</si>
  <si>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</si>
  <si>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</si>
  <si>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</si>
  <si>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</si>
  <si>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</si>
  <si>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</si>
  <si>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</si>
  <si>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</si>
  <si>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</si>
  <si>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</si>
  <si>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</si>
  <si>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</si>
  <si>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</si>
  <si>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</si>
  <si>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</si>
  <si>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</si>
  <si>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</si>
  <si>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</si>
  <si>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</si>
  <si>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</si>
  <si>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</si>
  <si>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</si>
  <si>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</si>
  <si>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</si>
  <si>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</si>
  <si>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</si>
  <si>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</si>
  <si>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</si>
  <si>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</si>
  <si>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</si>
  <si>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</si>
  <si>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</si>
  <si>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</si>
  <si>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</si>
  <si>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</si>
  <si>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</si>
  <si>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</si>
  <si>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</si>
  <si>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</si>
  <si>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</si>
  <si>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</si>
  <si>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</si>
  <si>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</si>
  <si>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</si>
  <si>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</si>
  <si>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</si>
  <si>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</si>
  <si>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</si>
  <si>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</si>
  <si>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</si>
  <si>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</si>
  <si>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</si>
  <si>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</si>
  <si>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</si>
  <si>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</si>
  <si>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</si>
  <si>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</si>
  <si>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</si>
  <si>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</si>
  <si>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</si>
  <si>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</si>
  <si>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</si>
  <si>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</si>
  <si>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</si>
  <si>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</si>
  <si>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</si>
  <si>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</si>
  <si>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</si>
  <si>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</si>
  <si>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</si>
  <si>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</si>
  <si>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</si>
  <si>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</si>
  <si>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</si>
  <si>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</si>
  <si>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</si>
  <si>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</si>
  <si>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</si>
  <si>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</si>
  <si>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</si>
  <si>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</si>
  <si>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</si>
  <si>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</si>
  <si>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</si>
  <si>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</si>
  <si>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</si>
  <si>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</si>
  <si>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</si>
  <si>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</si>
  <si>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</si>
  <si>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</si>
  <si>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</si>
  <si>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</si>
  <si>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</si>
  <si>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</si>
  <si>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</si>
  <si>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</si>
  <si>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</si>
  <si>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</si>
  <si>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</si>
  <si>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</si>
  <si>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</si>
  <si>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</si>
  <si>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</si>
  <si>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</si>
  <si>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</si>
  <si>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</si>
  <si>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</si>
  <si>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</si>
  <si>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</si>
  <si>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</si>
  <si>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</si>
  <si>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</si>
  <si>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</si>
  <si>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</si>
  <si>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</si>
  <si>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</si>
  <si>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</si>
  <si>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</si>
  <si>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</si>
  <si>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</si>
  <si>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</si>
  <si>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</si>
  <si>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</si>
  <si>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</si>
  <si>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</si>
  <si>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</si>
  <si>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</si>
  <si>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</si>
  <si>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</si>
  <si>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</si>
  <si>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</si>
  <si>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</si>
  <si>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</si>
  <si>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</si>
  <si>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</si>
  <si>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</si>
  <si>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</si>
  <si>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</si>
  <si>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</si>
  <si>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</si>
  <si>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</si>
  <si>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</si>
  <si>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</si>
  <si>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</si>
  <si>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</si>
  <si>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</si>
  <si>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</si>
  <si>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</si>
  <si>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</si>
  <si>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</si>
  <si>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</si>
  <si>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</si>
  <si>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</si>
  <si>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</si>
  <si>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</si>
  <si>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</si>
  <si>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</si>
  <si>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</si>
  <si>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</si>
  <si>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</si>
  <si>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</si>
  <si>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</si>
  <si>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</si>
  <si>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</si>
  <si>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</si>
  <si>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</si>
  <si>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</si>
  <si>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</si>
  <si>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</si>
  <si>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</si>
  <si>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</si>
  <si>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</si>
  <si>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</si>
  <si>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</si>
  <si>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</si>
  <si>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</si>
  <si>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</si>
  <si>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</si>
  <si>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</si>
  <si>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</si>
  <si>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</si>
  <si>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</si>
  <si>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</si>
  <si>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</si>
  <si>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</si>
  <si>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</si>
  <si>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</si>
  <si>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</si>
  <si>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</si>
  <si>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</si>
  <si>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</si>
  <si>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</si>
  <si>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</si>
  <si>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</si>
  <si>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</si>
  <si>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</si>
  <si>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</si>
  <si>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</si>
  <si>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</si>
  <si>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</si>
  <si>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</si>
  <si>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</si>
  <si>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</si>
  <si>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</si>
  <si>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</si>
  <si>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</si>
  <si>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</si>
  <si>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</si>
  <si>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</si>
  <si>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</si>
  <si>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</si>
  <si>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</si>
  <si>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</si>
  <si>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</si>
  <si>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</si>
  <si>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</si>
  <si>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</si>
  <si>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</si>
  <si>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</si>
  <si>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</si>
  <si>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</si>
  <si>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</si>
  <si>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</si>
  <si>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</si>
  <si>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</si>
  <si>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</si>
  <si>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</si>
  <si>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</si>
  <si>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</si>
  <si>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</si>
  <si>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</si>
  <si>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</si>
  <si>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</si>
  <si>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</si>
  <si>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</si>
  <si>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</si>
  <si>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</si>
  <si>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</si>
  <si>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</si>
  <si>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</si>
  <si>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</si>
  <si>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</si>
  <si>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</si>
  <si>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</si>
  <si>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</si>
  <si>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</si>
  <si>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</si>
  <si>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</si>
  <si>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</si>
  <si>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</si>
  <si>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</si>
  <si>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</si>
  <si>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</si>
  <si>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</si>
  <si>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</si>
  <si>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</si>
  <si>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</si>
  <si>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</si>
  <si>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</si>
  <si>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</si>
  <si>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</si>
  <si>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</si>
  <si>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</si>
  <si>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</si>
  <si>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</si>
  <si>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</si>
  <si>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</si>
  <si>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</si>
  <si>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</si>
  <si>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</si>
  <si>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</si>
  <si>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</si>
  <si>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</si>
  <si>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</si>
  <si>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</si>
  <si>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</si>
  <si>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</si>
  <si>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</si>
  <si>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</si>
  <si>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</si>
  <si>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</si>
  <si>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</si>
  <si>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</si>
  <si>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</si>
  <si>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</si>
  <si>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</si>
  <si>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</si>
  <si>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</si>
  <si>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</si>
  <si>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</si>
  <si>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</si>
  <si>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</si>
  <si>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</si>
  <si>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</si>
  <si>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</si>
  <si>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</si>
  <si>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</si>
  <si>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</si>
  <si>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</si>
  <si>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</si>
  <si>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</si>
  <si>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</si>
  <si>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</si>
  <si>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</si>
  <si>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</si>
  <si>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</si>
  <si>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</si>
  <si>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</si>
  <si>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</si>
  <si>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</si>
  <si>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</si>
  <si>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</si>
  <si>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</si>
  <si>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</si>
  <si>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</si>
  <si>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</si>
  <si>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</si>
  <si>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</si>
  <si>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</si>
  <si>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</si>
  <si>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</si>
  <si>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</si>
  <si>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</si>
  <si>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</si>
  <si>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</si>
  <si>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</si>
  <si>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</si>
  <si>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</si>
  <si>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</si>
  <si>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</si>
  <si>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</si>
  <si>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</si>
  <si>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</si>
  <si>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</si>
  <si>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</si>
  <si>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</si>
  <si>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</si>
  <si>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</si>
  <si>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</si>
  <si>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</si>
  <si>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</si>
  <si>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</si>
  <si>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</si>
  <si>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</si>
  <si>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</si>
  <si>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</si>
  <si>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</si>
  <si>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</si>
  <si>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</si>
  <si>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</si>
  <si>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</si>
  <si>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</si>
  <si>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</si>
  <si>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</si>
  <si>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</si>
  <si>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</si>
  <si>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</si>
  <si>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</si>
  <si>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</si>
  <si>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</si>
  <si>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</si>
  <si>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</si>
  <si>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</si>
  <si>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</si>
  <si>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</si>
  <si>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</si>
  <si>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</si>
  <si>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</si>
  <si>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</si>
  <si>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</si>
  <si>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</si>
  <si>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</si>
  <si>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</si>
  <si>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</si>
  <si>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</si>
  <si>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</si>
  <si>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</si>
  <si>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</si>
  <si>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</si>
  <si>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</si>
  <si>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</si>
  <si>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</si>
  <si>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</si>
  <si>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</si>
  <si>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</si>
  <si>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</si>
  <si>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</si>
  <si>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</si>
  <si>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</si>
  <si>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</si>
  <si>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</si>
  <si>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</si>
  <si>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</si>
  <si>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</si>
  <si>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</si>
  <si>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</si>
  <si>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</si>
  <si>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</si>
  <si>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</si>
  <si>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</si>
  <si>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</si>
  <si>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</si>
  <si>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</si>
  <si>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</si>
  <si>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</si>
  <si>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</si>
  <si>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</si>
  <si>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</si>
  <si>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</si>
  <si>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</si>
  <si>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</si>
  <si>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</si>
  <si>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</si>
  <si>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</si>
  <si>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</si>
  <si>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</si>
  <si>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</si>
  <si>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</si>
  <si>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</si>
  <si>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</si>
  <si>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</si>
  <si>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</si>
  <si>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</si>
  <si>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</si>
  <si>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</si>
  <si>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</si>
  <si>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</si>
  <si>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</si>
  <si>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</si>
  <si>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</si>
  <si>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</si>
  <si>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</si>
  <si>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</si>
  <si>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</si>
  <si>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</si>
  <si>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</si>
  <si>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</si>
  <si>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</si>
  <si>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</si>
  <si>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</si>
  <si>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</si>
  <si>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</si>
  <si>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</si>
  <si>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</si>
  <si>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</si>
  <si>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</si>
  <si>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</si>
  <si>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</si>
  <si>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</si>
  <si>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</si>
  <si>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</si>
  <si>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</si>
  <si>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</si>
  <si>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</si>
  <si>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</si>
  <si>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</si>
  <si>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</si>
  <si>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</si>
  <si>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</si>
  <si>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</si>
  <si>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</si>
  <si>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</si>
  <si>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</si>
  <si>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</si>
  <si>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</si>
  <si>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</si>
  <si>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</si>
  <si>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</si>
  <si>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</si>
  <si>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</si>
  <si>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</si>
  <si>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</si>
  <si>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</si>
  <si>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</si>
  <si>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</si>
  <si>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</si>
  <si>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</si>
  <si>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</si>
  <si>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</si>
  <si>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</si>
  <si>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</si>
  <si>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</si>
  <si>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</si>
  <si>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</si>
  <si>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</si>
  <si>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</si>
  <si>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</si>
  <si>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</si>
  <si>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</si>
  <si>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</si>
  <si>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</si>
  <si>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</si>
  <si>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</si>
  <si>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</si>
  <si>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</si>
  <si>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</si>
  <si>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</si>
  <si>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</si>
  <si>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</si>
  <si>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</si>
  <si>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</si>
  <si>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</si>
  <si>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</si>
  <si>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</si>
  <si>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</si>
  <si>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</si>
  <si>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</si>
  <si>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</si>
  <si>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</si>
  <si>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</si>
  <si>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</si>
  <si>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</si>
  <si>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</si>
  <si>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</si>
  <si>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</si>
  <si>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</si>
  <si>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</si>
  <si>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</si>
  <si>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</si>
  <si>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</si>
  <si>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</si>
  <si>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</si>
  <si>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</si>
  <si>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</si>
  <si>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</si>
  <si>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</si>
  <si>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</si>
  <si>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</si>
  <si>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</si>
  <si>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</si>
  <si>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</si>
  <si>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</si>
  <si>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</si>
  <si>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</si>
  <si>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</si>
  <si>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</si>
  <si>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</si>
  <si>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</si>
  <si>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</si>
  <si>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</si>
  <si>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</si>
  <si>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</si>
  <si>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</si>
  <si>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</si>
  <si>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</si>
  <si>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</si>
  <si>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</si>
  <si>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</si>
  <si>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</si>
  <si>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</si>
  <si>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</si>
  <si>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</si>
  <si>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</si>
  <si>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</si>
  <si>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</si>
  <si>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</si>
  <si>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</si>
  <si>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</si>
  <si>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</si>
  <si>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</si>
  <si>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</si>
  <si>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</si>
  <si>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</si>
  <si>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</si>
  <si>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</si>
  <si>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</si>
  <si>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</si>
  <si>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</si>
  <si>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</si>
  <si>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</si>
  <si>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</si>
  <si>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</si>
  <si>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</si>
  <si>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</si>
  <si>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</si>
  <si>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</si>
  <si>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</si>
  <si>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</si>
  <si>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</si>
  <si>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</si>
  <si>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</si>
  <si>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</si>
  <si>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</si>
  <si>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</si>
  <si>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</si>
  <si>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</si>
  <si>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</si>
  <si>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</si>
  <si>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</si>
  <si>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</si>
  <si>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</si>
  <si>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</si>
  <si>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</si>
  <si>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</si>
  <si>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</si>
  <si>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</si>
  <si>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</si>
  <si>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</si>
  <si>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</si>
  <si>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</si>
  <si>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</si>
  <si>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</si>
  <si>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</si>
  <si>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</si>
  <si>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</si>
  <si>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</si>
  <si>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</si>
  <si>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</si>
  <si>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</si>
  <si>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</si>
  <si>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</si>
  <si>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</si>
  <si>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</si>
  <si>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</si>
  <si>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</si>
  <si>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</si>
  <si>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</si>
  <si>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</si>
  <si>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</si>
  <si>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</si>
  <si>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</si>
  <si>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</si>
  <si>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</si>
  <si>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</si>
  <si>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</si>
  <si>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</si>
  <si>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</si>
  <si>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</si>
  <si>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</si>
  <si>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</si>
  <si>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</si>
  <si>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</si>
  <si>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</si>
  <si>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</si>
  <si>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</si>
  <si>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</si>
  <si>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</si>
  <si>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</si>
  <si>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</si>
  <si>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</si>
  <si>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</si>
  <si>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</si>
  <si>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</si>
  <si>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</si>
  <si>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</si>
  <si>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</si>
  <si>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</si>
  <si>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</si>
  <si>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</si>
  <si>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</si>
  <si>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</si>
  <si>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</si>
  <si>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</si>
  <si>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</si>
  <si>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</si>
  <si>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</si>
  <si>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</si>
  <si>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</si>
  <si>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</si>
  <si>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</si>
  <si>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</si>
  <si>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</si>
  <si>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</si>
  <si>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</si>
  <si>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</si>
  <si>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</si>
  <si>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</si>
  <si>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</si>
  <si>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</si>
  <si>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</si>
  <si>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</si>
  <si>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</si>
  <si>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</si>
  <si>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</si>
  <si>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</si>
  <si>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</si>
  <si>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</si>
  <si>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</si>
  <si>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</si>
  <si>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</si>
  <si>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</si>
  <si>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</si>
  <si>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</si>
  <si>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</si>
  <si>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</si>
  <si>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</si>
  <si>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</si>
  <si>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</si>
  <si>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</si>
  <si>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</si>
  <si>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</si>
  <si>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</si>
  <si>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</si>
  <si>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</si>
  <si>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</si>
  <si>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</si>
  <si>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</si>
  <si>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</si>
  <si>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</si>
  <si>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</si>
  <si>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</si>
  <si>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</si>
  <si>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</si>
  <si>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</si>
  <si>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</si>
  <si>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</si>
  <si>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</si>
  <si>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</si>
  <si>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</si>
  <si>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</si>
  <si>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</si>
  <si>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</si>
  <si>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</si>
  <si>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</si>
  <si>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</si>
  <si>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</si>
  <si>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</si>
  <si>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</si>
  <si>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</si>
  <si>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</si>
  <si>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</si>
  <si>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</si>
  <si>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</si>
  <si>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</si>
  <si>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</si>
  <si>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</si>
  <si>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</si>
  <si>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</si>
  <si>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</si>
  <si>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</si>
  <si>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</si>
  <si>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</si>
  <si>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</si>
  <si>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</si>
  <si>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</si>
  <si>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</si>
  <si>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</si>
  <si>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</si>
  <si>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</si>
  <si>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</si>
  <si>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</si>
  <si>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</si>
  <si>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</si>
  <si>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</si>
  <si>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</si>
  <si>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</si>
  <si>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</si>
  <si>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</si>
  <si>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</si>
  <si>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</si>
  <si>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</si>
  <si>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</si>
  <si>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</si>
  <si>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</si>
  <si>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</si>
  <si>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</si>
  <si>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</si>
  <si>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</si>
  <si>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</si>
  <si>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</si>
  <si>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</si>
  <si>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</si>
  <si>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</si>
  <si>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</si>
  <si>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</si>
  <si>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</si>
  <si>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</si>
  <si>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</si>
  <si>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</si>
  <si>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</si>
  <si>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</si>
  <si>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</si>
  <si>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</si>
  <si>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</si>
  <si>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</si>
  <si>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</si>
  <si>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</si>
  <si>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</si>
  <si>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</si>
  <si>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</si>
  <si>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</si>
  <si>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</si>
  <si>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</si>
  <si>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</si>
  <si>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</si>
  <si>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</si>
  <si>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</si>
  <si>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</si>
  <si>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</si>
  <si>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</si>
  <si>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</si>
  <si>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</si>
  <si>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</si>
  <si>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</si>
  <si>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</si>
  <si>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</si>
  <si>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</si>
  <si>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</si>
  <si>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</si>
  <si>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</si>
  <si>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</si>
  <si>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</si>
  <si>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</si>
  <si>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</si>
  <si>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</si>
  <si>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</si>
  <si>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</si>
  <si>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</si>
  <si>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</si>
  <si>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</si>
  <si>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</si>
  <si>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</si>
  <si>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</si>
  <si>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</si>
  <si>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</si>
  <si>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</si>
  <si>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</si>
  <si>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</si>
  <si>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</si>
  <si>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</si>
  <si>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</si>
  <si>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</si>
  <si>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</si>
  <si>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</si>
  <si>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</si>
  <si>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</si>
  <si>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</si>
  <si>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</si>
  <si>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</si>
  <si>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</si>
  <si>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</si>
  <si>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</si>
  <si>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</si>
  <si>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</si>
  <si>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</si>
  <si>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</si>
  <si>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</si>
  <si>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</si>
  <si>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</si>
  <si>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</si>
  <si>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</si>
  <si>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</si>
  <si>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</si>
  <si>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</si>
  <si>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</si>
  <si>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</si>
  <si>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</si>
  <si>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</si>
  <si>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</si>
  <si>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</si>
  <si>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</si>
  <si>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</si>
  <si>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</si>
  <si>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</si>
  <si>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</si>
  <si>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</si>
  <si>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</si>
  <si>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</si>
  <si>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</si>
  <si>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</si>
  <si>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</si>
  <si>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</si>
  <si>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</si>
  <si>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</si>
  <si>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</si>
  <si>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</si>
  <si>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</si>
  <si>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</si>
  <si>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</si>
  <si>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</si>
  <si>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</si>
  <si>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</si>
  <si>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</si>
  <si>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</si>
  <si>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</si>
  <si>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</si>
  <si>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</si>
  <si>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</si>
  <si>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</si>
  <si>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</si>
  <si>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</si>
  <si>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</si>
  <si>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</si>
  <si>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</si>
  <si>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</si>
  <si>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</si>
  <si>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</si>
  <si>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</si>
  <si>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</si>
  <si>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</si>
  <si>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</si>
  <si>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</si>
  <si>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</si>
  <si>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</si>
  <si>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</si>
  <si>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</si>
  <si>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</si>
  <si>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</si>
  <si>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</si>
  <si>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</si>
  <si>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</si>
  <si>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</si>
  <si>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</si>
  <si>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</si>
  <si>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</si>
  <si>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</si>
  <si>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</si>
  <si>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</si>
  <si>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</si>
  <si>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</si>
  <si>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</si>
  <si>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</si>
  <si>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</si>
  <si>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</si>
  <si>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</si>
  <si>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</si>
  <si>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</si>
  <si>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</si>
  <si>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</si>
  <si>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</si>
  <si>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</si>
  <si>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</si>
  <si>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</si>
  <si>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</si>
  <si>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</si>
  <si>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</si>
  <si>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</si>
  <si>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</si>
  <si>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</si>
  <si>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</si>
  <si>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</si>
  <si>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</si>
  <si>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</si>
  <si>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</si>
  <si>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</si>
  <si>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</si>
  <si>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</si>
  <si>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</si>
  <si>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</si>
  <si>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</si>
  <si>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</si>
  <si>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</si>
  <si>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</si>
  <si>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</si>
  <si>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</si>
  <si>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</si>
  <si>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</si>
  <si>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</si>
  <si>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</si>
  <si>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</si>
  <si>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</si>
  <si>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</si>
  <si>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</si>
  <si>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</si>
  <si>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</si>
  <si>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</si>
  <si>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</si>
  <si>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</si>
  <si>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</si>
  <si>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</si>
  <si>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</si>
  <si>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</si>
  <si>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</si>
  <si>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</si>
  <si>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</si>
  <si>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</si>
  <si>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</si>
  <si>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</si>
  <si>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</si>
  <si>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</si>
  <si>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</si>
  <si>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</si>
  <si>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</si>
  <si>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</si>
  <si>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</si>
  <si>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</si>
  <si>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</si>
  <si>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</si>
  <si>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</si>
  <si>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</si>
  <si>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</si>
  <si>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</si>
  <si>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</si>
  <si>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</si>
  <si>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</si>
  <si>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</si>
  <si>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</si>
  <si>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</si>
  <si>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</si>
  <si>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</si>
  <si>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</si>
  <si>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</si>
  <si>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</si>
  <si>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</si>
  <si>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</si>
  <si>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</si>
  <si>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</si>
  <si>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</si>
  <si>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</si>
  <si>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</si>
  <si>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</si>
  <si>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</si>
  <si>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</si>
  <si>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</si>
  <si>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</si>
  <si>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</si>
  <si>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</si>
  <si>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</si>
  <si>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</si>
  <si>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</si>
  <si>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</si>
  <si>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</si>
  <si>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</si>
  <si>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</si>
  <si>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</si>
  <si>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</si>
  <si>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</si>
  <si>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</si>
  <si>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</si>
  <si>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</si>
  <si>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</si>
  <si>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</si>
  <si>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</si>
  <si>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</si>
  <si>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</si>
  <si>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</si>
  <si>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</si>
  <si>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</si>
  <si>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</si>
  <si>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</si>
  <si>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</si>
  <si>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</si>
  <si>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</si>
  <si>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</si>
  <si>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</si>
  <si>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</si>
  <si>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</si>
  <si>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</si>
  <si>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</si>
  <si>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</si>
  <si>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</si>
  <si>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</si>
  <si>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</si>
  <si>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</si>
  <si>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</si>
  <si>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</si>
  <si>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</si>
  <si>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</si>
  <si>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</si>
  <si>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</si>
  <si>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</si>
  <si>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</si>
  <si>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</si>
  <si>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</si>
  <si>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</si>
  <si>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</si>
  <si>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</si>
  <si>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</si>
  <si>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</si>
  <si>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</si>
  <si>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</si>
  <si>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</si>
  <si>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</si>
  <si>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</si>
  <si>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</si>
  <si>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</si>
  <si>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</si>
  <si>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</si>
  <si>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</si>
  <si>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</si>
  <si>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</si>
  <si>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</si>
  <si>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</si>
  <si>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</si>
  <si>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</si>
  <si>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</si>
  <si>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</si>
  <si>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</si>
  <si>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</si>
  <si>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</si>
  <si>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</si>
  <si>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</si>
  <si>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</si>
  <si>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</si>
  <si>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</si>
  <si>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</si>
  <si>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</si>
  <si>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</si>
  <si>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</si>
  <si>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</si>
  <si>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</si>
  <si>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</si>
  <si>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</si>
  <si>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</si>
  <si>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</si>
  <si>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</si>
  <si>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</si>
  <si>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</si>
  <si>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</si>
  <si>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</si>
  <si>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</si>
  <si>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</si>
  <si>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</si>
  <si>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</si>
  <si>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</si>
  <si>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</si>
  <si>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</si>
  <si>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</si>
  <si>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</si>
  <si>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</si>
  <si>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</si>
  <si>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</si>
  <si>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</si>
  <si>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</si>
  <si>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</si>
  <si>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</si>
  <si>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</si>
  <si>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</si>
  <si>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</si>
  <si>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</si>
  <si>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</si>
  <si>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</si>
  <si>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</si>
  <si>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</si>
  <si>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</si>
  <si>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</si>
  <si>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</si>
  <si>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</si>
  <si>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</si>
  <si>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</si>
  <si>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</si>
  <si>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</si>
  <si>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</si>
  <si>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</si>
  <si>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</si>
  <si>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</si>
  <si>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</si>
  <si>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</si>
  <si>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</si>
  <si>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</si>
  <si>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</si>
  <si>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</si>
  <si>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</si>
  <si>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</si>
  <si>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</si>
  <si>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</si>
  <si>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</si>
  <si>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</si>
  <si>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</si>
  <si>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</si>
  <si>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</si>
  <si>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</si>
  <si>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</si>
  <si>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</si>
  <si>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</si>
  <si>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</si>
  <si>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</si>
  <si>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</si>
  <si>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</si>
  <si>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</si>
  <si>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</si>
  <si>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</si>
  <si>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</si>
  <si>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</si>
  <si>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</si>
  <si>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</si>
  <si>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</si>
  <si>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</si>
  <si>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</si>
  <si>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</si>
  <si>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</si>
  <si>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</si>
  <si>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</si>
  <si>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</si>
  <si>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</si>
  <si>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</si>
  <si>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</si>
  <si>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</si>
  <si>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</si>
  <si>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</si>
  <si>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</si>
  <si>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</si>
  <si>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</si>
  <si>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</si>
  <si>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</si>
  <si>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</si>
  <si>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</si>
  <si>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</si>
  <si>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</si>
  <si>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</si>
  <si>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</si>
  <si>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</si>
  <si>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</si>
  <si>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</si>
  <si>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</si>
  <si>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</si>
  <si>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</si>
  <si>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</si>
  <si>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</si>
  <si>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</si>
  <si>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</si>
  <si>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</si>
  <si>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</si>
  <si>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</si>
  <si>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</si>
  <si>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</si>
  <si>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</si>
  <si>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</si>
  <si>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</si>
  <si>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</si>
  <si>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</si>
  <si>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</si>
  <si>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</si>
  <si>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</si>
  <si>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</si>
  <si>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</si>
  <si>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</si>
  <si>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</si>
  <si>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</si>
  <si>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</si>
  <si>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</si>
  <si>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</si>
  <si>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</si>
  <si>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</si>
  <si>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</si>
  <si>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</si>
  <si>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</si>
  <si>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</si>
  <si>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</si>
  <si>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</si>
  <si>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</si>
  <si>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</si>
  <si>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</si>
  <si>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</si>
  <si>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</si>
  <si>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</si>
  <si>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</si>
  <si>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</si>
  <si>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</si>
  <si>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</si>
  <si>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</si>
  <si>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</si>
  <si>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</si>
  <si>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</si>
  <si>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</si>
  <si>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</si>
  <si>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</si>
  <si>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</si>
  <si>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</si>
  <si>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</si>
  <si>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</si>
  <si>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</si>
  <si>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</si>
  <si>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</si>
  <si>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</si>
  <si>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</si>
  <si>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</si>
  <si>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</si>
  <si>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</si>
  <si>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</si>
  <si>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</si>
  <si>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</si>
  <si>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</si>
  <si>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</si>
  <si>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</si>
  <si>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</si>
  <si>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</si>
  <si>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</si>
  <si>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</si>
  <si>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</si>
  <si>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</si>
  <si>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</si>
  <si>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</si>
  <si>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</si>
  <si>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</si>
  <si>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</si>
  <si>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</si>
  <si>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</si>
  <si>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</si>
  <si>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</si>
  <si>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</si>
  <si>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</si>
  <si>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</si>
  <si>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</si>
  <si>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</si>
  <si>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</si>
  <si>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</si>
  <si>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</si>
  <si>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</si>
  <si>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</si>
  <si>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</si>
  <si>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</si>
  <si>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</si>
  <si>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</si>
  <si>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</si>
  <si>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</si>
  <si>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</si>
  <si>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</si>
  <si>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</si>
  <si>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</si>
  <si>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</si>
  <si>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</si>
  <si>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</si>
  <si>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</si>
  <si>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</si>
  <si>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</si>
  <si>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</si>
  <si>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</si>
  <si>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</si>
  <si>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</si>
  <si>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</si>
  <si>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</si>
  <si>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</si>
  <si>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</si>
  <si>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</si>
  <si>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</si>
  <si>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</si>
  <si>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</si>
  <si>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</si>
  <si>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</si>
  <si>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</si>
  <si>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</si>
  <si>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</si>
  <si>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</si>
  <si>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</si>
  <si>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</si>
  <si>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</si>
  <si>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</si>
  <si>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</si>
  <si>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</si>
  <si>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</si>
  <si>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</si>
  <si>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</si>
  <si>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</si>
  <si>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</si>
  <si>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</si>
  <si>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</si>
  <si>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</si>
  <si>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</si>
  <si>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</si>
  <si>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</si>
  <si>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</si>
  <si>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</si>
  <si>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</si>
  <si>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</si>
  <si>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</si>
  <si>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</si>
  <si>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</si>
  <si>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</si>
  <si>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</si>
  <si>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</si>
  <si>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</si>
  <si>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</si>
  <si>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</si>
  <si>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</si>
  <si>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</si>
  <si>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</si>
  <si>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</si>
  <si>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</si>
  <si>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</si>
  <si>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</si>
  <si>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</si>
  <si>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</si>
  <si>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</si>
  <si>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</si>
  <si>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</si>
  <si>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</si>
  <si>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</si>
  <si>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</si>
  <si>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</si>
  <si>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</si>
  <si>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</si>
  <si>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</si>
  <si>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</si>
  <si>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</si>
  <si>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</si>
  <si>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</si>
  <si>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</si>
  <si>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</si>
  <si>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</si>
  <si>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</si>
  <si>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</si>
  <si>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</si>
  <si>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</si>
  <si>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</si>
  <si>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</si>
  <si>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</si>
  <si>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</si>
  <si>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</si>
  <si>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</si>
  <si>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</si>
  <si>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</si>
  <si>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</si>
  <si>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</si>
  <si>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</si>
  <si>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</si>
  <si>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</si>
  <si>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</si>
  <si>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</si>
  <si>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</si>
  <si>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</si>
  <si>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</si>
  <si>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</si>
  <si>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</si>
  <si>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</si>
  <si>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</si>
  <si>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</si>
  <si>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</si>
  <si>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</si>
  <si>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</si>
  <si>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</si>
  <si>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</si>
  <si>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</si>
  <si>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</si>
  <si>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</si>
  <si>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</si>
  <si>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</si>
  <si>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</si>
  <si>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</si>
  <si>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</si>
  <si>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</si>
  <si>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</si>
  <si>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</si>
  <si>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</si>
  <si>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</si>
  <si>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</si>
  <si>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</si>
  <si>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</si>
  <si>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</si>
  <si>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</si>
  <si>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</si>
  <si>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</si>
  <si>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</si>
  <si>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</si>
  <si>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</si>
  <si>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</si>
  <si>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</si>
  <si>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</si>
  <si>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</si>
  <si>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</si>
  <si>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</si>
  <si>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</si>
  <si>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</si>
  <si>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</si>
  <si>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</si>
  <si>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</si>
  <si>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</si>
  <si>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</si>
  <si>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</si>
  <si>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</si>
  <si>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</si>
  <si>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</si>
  <si>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</si>
  <si>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</si>
  <si>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</si>
  <si>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</si>
  <si>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</si>
  <si>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</si>
  <si>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</si>
  <si>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</si>
  <si>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</si>
  <si>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</si>
  <si>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</si>
  <si>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</si>
  <si>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</si>
  <si>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</si>
  <si>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</si>
  <si>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</si>
  <si>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</si>
  <si>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</si>
  <si>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</si>
  <si>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</si>
  <si>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</si>
  <si>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</si>
  <si>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</si>
  <si>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</si>
  <si>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</si>
  <si>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</si>
  <si>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</si>
  <si>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</si>
  <si>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</si>
  <si>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</si>
  <si>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</si>
  <si>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</si>
  <si>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</si>
  <si>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</si>
  <si>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</si>
  <si>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</si>
  <si>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</si>
  <si>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</si>
  <si>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</si>
  <si>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</si>
  <si>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</si>
  <si>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</si>
  <si>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</si>
  <si>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</si>
  <si>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</si>
  <si>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</si>
  <si>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</si>
  <si>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</si>
  <si>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</si>
  <si>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</si>
  <si>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</si>
  <si>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</si>
  <si>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</si>
  <si>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</si>
  <si>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</si>
  <si>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</si>
  <si>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</si>
  <si>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</si>
  <si>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</si>
  <si>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</si>
  <si>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</si>
  <si>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</si>
  <si>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</si>
  <si>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</si>
  <si>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</si>
  <si>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</si>
  <si>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</si>
  <si>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</si>
  <si>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</si>
  <si>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</si>
  <si>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</si>
  <si>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</si>
  <si>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</si>
  <si>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</si>
  <si>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</si>
  <si>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</si>
  <si>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</si>
  <si>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</si>
  <si>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</si>
  <si>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</si>
  <si>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</si>
  <si>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</si>
  <si>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</si>
  <si>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</si>
  <si>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</si>
  <si>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</si>
  <si>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</si>
  <si>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</si>
  <si>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</si>
  <si>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</si>
  <si>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</si>
  <si>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</si>
  <si>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</si>
  <si>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</si>
  <si>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</si>
  <si>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</si>
  <si>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</si>
  <si>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</si>
  <si>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</si>
  <si>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</si>
  <si>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</si>
  <si>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</si>
  <si>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</si>
  <si>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</si>
  <si>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</si>
  <si>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</si>
  <si>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</si>
  <si>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</si>
  <si>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</si>
  <si>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</si>
  <si>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</si>
  <si>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</si>
  <si>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</si>
  <si>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</si>
  <si>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</si>
  <si>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</si>
  <si>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</si>
  <si>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</si>
  <si>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</si>
  <si>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</si>
  <si>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</si>
  <si>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</si>
  <si>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</si>
  <si>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</si>
  <si>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</si>
  <si>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</si>
  <si>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</si>
  <si>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</si>
  <si>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</si>
  <si>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</si>
  <si>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</si>
  <si>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</si>
  <si>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</si>
  <si>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</si>
  <si>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</si>
  <si>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</si>
  <si>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</si>
  <si>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</si>
  <si>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</si>
  <si>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</si>
  <si>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</si>
  <si>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</si>
  <si>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</si>
  <si>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</si>
  <si>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</si>
  <si>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</si>
  <si>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</si>
  <si>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</si>
  <si>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</si>
  <si>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</si>
  <si>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</si>
  <si>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</si>
  <si>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</si>
  <si>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</si>
  <si>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</si>
  <si>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</si>
  <si>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</si>
  <si>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</si>
  <si>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</si>
  <si>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</si>
  <si>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</si>
  <si>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</si>
  <si>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</si>
  <si>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</si>
  <si>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</si>
  <si>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</si>
  <si>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</si>
  <si>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</si>
  <si>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</si>
  <si>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</si>
  <si>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</si>
  <si>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</si>
  <si>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</si>
  <si>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</si>
  <si>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</si>
  <si>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</si>
  <si>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</si>
  <si>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</si>
  <si>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</si>
  <si>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</si>
  <si>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</si>
  <si>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</si>
  <si>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</si>
  <si>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</si>
  <si>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</si>
  <si>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</si>
  <si>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</si>
  <si>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</si>
  <si>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</si>
  <si>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</si>
  <si>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</si>
  <si>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</si>
  <si>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</si>
  <si>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</si>
  <si>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</si>
  <si>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</si>
  <si>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</si>
  <si>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</si>
  <si>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</si>
  <si>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</si>
  <si>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</si>
  <si>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</si>
  <si>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</si>
  <si>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</si>
  <si>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</si>
  <si>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</si>
  <si>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</si>
  <si>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</si>
  <si>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</si>
  <si>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</si>
  <si>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</si>
  <si>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</si>
  <si>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</si>
  <si>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</si>
  <si>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</si>
  <si>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</si>
  <si>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</si>
  <si>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</si>
  <si>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</si>
  <si>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</si>
  <si>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</si>
  <si>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</si>
  <si>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</si>
  <si>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</si>
  <si>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</si>
  <si>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</si>
  <si>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</si>
  <si>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</si>
  <si>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</si>
  <si>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</si>
  <si>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</si>
  <si>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</si>
  <si>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</si>
  <si>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</si>
  <si>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</si>
  <si>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</si>
  <si>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</si>
  <si>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</si>
  <si>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</si>
  <si>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</si>
  <si>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</si>
  <si>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</si>
  <si>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</si>
  <si>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</si>
  <si>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</si>
  <si>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</si>
  <si>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</si>
  <si>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</si>
  <si>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</si>
  <si>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</si>
  <si>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</si>
  <si>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</si>
  <si>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</si>
  <si>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</si>
  <si>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</si>
  <si>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</si>
  <si>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</si>
  <si>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</si>
  <si>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</si>
  <si>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</si>
  <si>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</si>
  <si>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</si>
  <si>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</si>
  <si>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</si>
  <si>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</si>
  <si>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</si>
  <si>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</si>
  <si>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</si>
  <si>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</si>
  <si>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</si>
  <si>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</si>
  <si>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</si>
  <si>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</si>
  <si>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</si>
  <si>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</si>
  <si>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</si>
  <si>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</si>
  <si>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</si>
  <si>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</si>
  <si>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</si>
  <si>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</si>
  <si>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</si>
  <si>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</si>
  <si>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</si>
  <si>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</si>
  <si>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</si>
  <si>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</si>
  <si>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</si>
  <si>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</si>
  <si>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</si>
  <si>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</si>
  <si>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</si>
  <si>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</si>
  <si>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</si>
  <si>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</si>
  <si>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</si>
  <si>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</si>
  <si>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</si>
  <si>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</si>
  <si>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</si>
  <si>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</si>
  <si>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</si>
  <si>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</si>
  <si>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</si>
  <si>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</si>
  <si>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</si>
  <si>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</si>
  <si>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</si>
  <si>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</si>
  <si>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</si>
  <si>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</si>
  <si>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</si>
  <si>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</si>
  <si>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</si>
  <si>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</si>
  <si>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</si>
  <si>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</si>
  <si>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</si>
  <si>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</si>
  <si>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</si>
  <si>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</si>
  <si>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</si>
  <si>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</si>
  <si>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</si>
  <si>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</si>
  <si>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</si>
  <si>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</si>
  <si>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</si>
  <si>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</si>
  <si>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</si>
  <si>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</si>
  <si>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</si>
  <si>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</si>
  <si>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</si>
  <si>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</si>
  <si>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</si>
  <si>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</si>
  <si>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</si>
  <si>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</si>
  <si>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</si>
  <si>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</si>
  <si>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</si>
  <si>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</si>
  <si>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</si>
  <si>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</si>
  <si>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</si>
  <si>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</si>
  <si>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</si>
  <si>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</si>
  <si>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</si>
  <si>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</si>
  <si>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</si>
  <si>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</si>
  <si>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</si>
  <si>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</si>
  <si>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</si>
  <si>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</si>
  <si>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</si>
  <si>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</si>
  <si>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</si>
  <si>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</si>
  <si>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</si>
  <si>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</si>
  <si>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</si>
  <si>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</si>
  <si>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</si>
  <si>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</si>
  <si>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</si>
  <si>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</si>
  <si>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</si>
  <si>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</si>
  <si>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</si>
  <si>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</si>
  <si>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</si>
  <si>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</si>
  <si>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</si>
  <si>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</si>
  <si>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</si>
  <si>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</si>
  <si>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</si>
  <si>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</si>
  <si>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</si>
  <si>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</si>
  <si>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</si>
  <si>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</si>
  <si>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</si>
  <si>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</si>
  <si>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</si>
  <si>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</si>
  <si>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</si>
  <si>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</si>
  <si>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</si>
  <si>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</si>
  <si>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</si>
  <si>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</si>
  <si>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</si>
  <si>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</si>
  <si>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</si>
  <si>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</si>
  <si>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</si>
  <si>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</si>
  <si>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</si>
  <si>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</si>
  <si>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</si>
  <si>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</si>
  <si>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</si>
  <si>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</si>
  <si>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</si>
  <si>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</si>
  <si>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</si>
  <si>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</si>
  <si>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</si>
  <si>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</si>
  <si>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</si>
  <si>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</si>
  <si>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</si>
  <si>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</si>
  <si>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</si>
  <si>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</si>
  <si>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</si>
  <si>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</si>
  <si>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</si>
  <si>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</si>
  <si>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</si>
  <si>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</si>
  <si>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</si>
  <si>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</si>
  <si>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</si>
  <si>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</si>
  <si>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</si>
  <si>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</si>
  <si>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</si>
  <si>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</si>
  <si>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</si>
  <si>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</si>
  <si>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</si>
  <si>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</si>
  <si>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</si>
  <si>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</si>
  <si>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</si>
  <si>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</si>
  <si>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</si>
  <si>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</si>
  <si>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</si>
  <si>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</si>
  <si>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</si>
  <si>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</si>
  <si>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</si>
  <si>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</si>
  <si>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</si>
  <si>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</si>
  <si>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</si>
  <si>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</si>
  <si>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</si>
  <si>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</si>
  <si>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</si>
  <si>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</si>
  <si>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</si>
  <si>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</si>
  <si>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</si>
  <si>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</si>
  <si>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</si>
  <si>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</si>
  <si>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</si>
  <si>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</si>
  <si>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</si>
  <si>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</si>
  <si>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</si>
  <si>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</si>
  <si>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</si>
  <si>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</si>
  <si>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</si>
  <si>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</si>
  <si>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</si>
  <si>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</si>
  <si>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</si>
  <si>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</si>
  <si>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</si>
  <si>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</si>
  <si>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</si>
  <si>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</si>
  <si>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</si>
  <si>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</si>
  <si>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</si>
  <si>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</si>
  <si>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</si>
  <si>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</si>
  <si>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</si>
  <si>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</si>
  <si>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</si>
  <si>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</si>
  <si>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</si>
  <si>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</si>
  <si>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</si>
  <si>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</si>
  <si>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</si>
  <si>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</si>
  <si>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</si>
  <si>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</si>
  <si>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</si>
  <si>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</si>
  <si>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</si>
  <si>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</si>
  <si>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</si>
  <si>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</si>
  <si>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</si>
  <si>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</si>
  <si>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</si>
  <si>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</si>
  <si>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</si>
  <si>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</si>
  <si>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</si>
  <si>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</si>
  <si>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</si>
  <si>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</si>
  <si>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</si>
  <si>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</si>
  <si>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</si>
  <si>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</si>
  <si>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</si>
  <si>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</si>
  <si>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</si>
  <si>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</si>
  <si>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</si>
  <si>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</si>
  <si>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</si>
  <si>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</si>
  <si>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</si>
  <si>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</si>
  <si>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</si>
  <si>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</si>
  <si>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</si>
  <si>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</si>
  <si>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</si>
  <si>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</si>
  <si>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</si>
  <si>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</si>
  <si>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</si>
  <si>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</si>
  <si>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</si>
  <si>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</si>
  <si>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</si>
  <si>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</si>
  <si>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</si>
  <si>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</si>
  <si>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</si>
  <si>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</si>
  <si>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</si>
  <si>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</si>
  <si>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</si>
  <si>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</si>
  <si>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</si>
  <si>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</si>
  <si>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</si>
  <si>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</si>
  <si>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</si>
  <si>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</si>
  <si>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</si>
  <si>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</si>
  <si>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</si>
  <si>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</si>
  <si>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</si>
  <si>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</si>
  <si>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</si>
  <si>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</si>
  <si>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</si>
  <si>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</si>
  <si>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</si>
  <si>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</si>
  <si>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</si>
  <si>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</si>
  <si>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</si>
  <si>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</si>
  <si>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</si>
  <si>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</si>
  <si>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</si>
  <si>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</si>
  <si>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</si>
  <si>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</si>
  <si>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</si>
  <si>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</si>
  <si>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</si>
  <si>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</si>
  <si>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</si>
  <si>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</si>
  <si>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</si>
  <si>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</si>
  <si>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</si>
  <si>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</si>
  <si>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</si>
  <si>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</si>
  <si>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</si>
  <si>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</si>
  <si>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</si>
  <si>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</si>
  <si>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</si>
  <si>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</si>
  <si>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</si>
  <si>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</si>
  <si>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</si>
  <si>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</si>
  <si>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</si>
  <si>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</si>
  <si>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</si>
  <si>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</si>
  <si>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</si>
  <si>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</si>
  <si>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</si>
  <si>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</si>
  <si>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</si>
  <si>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</si>
  <si>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</si>
  <si>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</si>
  <si>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</si>
  <si>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</si>
  <si>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</si>
  <si>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</si>
  <si>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</si>
  <si>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</si>
  <si>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</si>
  <si>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</si>
  <si>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</si>
  <si>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</si>
  <si>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</si>
  <si>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</si>
  <si>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</si>
  <si>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</si>
  <si>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</si>
  <si>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</si>
  <si>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</si>
  <si>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</si>
  <si>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</si>
  <si>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</si>
  <si>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</si>
  <si>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</si>
  <si>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</si>
  <si>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</si>
  <si>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</si>
  <si>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</si>
  <si>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</si>
  <si>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</si>
  <si>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</si>
  <si>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</si>
  <si>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</si>
  <si>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</si>
  <si>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</si>
  <si>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</si>
  <si>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</si>
  <si>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</si>
  <si>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</si>
  <si>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</si>
  <si>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</si>
  <si>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</si>
  <si>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</si>
  <si>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</si>
  <si>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</si>
  <si>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</si>
  <si>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</si>
  <si>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</si>
  <si>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</si>
  <si>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</si>
  <si>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</si>
  <si>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</si>
  <si>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</si>
  <si>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</si>
  <si>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</si>
  <si>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</si>
  <si>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</si>
  <si>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</si>
  <si>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</si>
  <si>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</si>
  <si>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</si>
  <si>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</si>
  <si>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</si>
  <si>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</si>
  <si>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</si>
  <si>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</si>
  <si>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</si>
  <si>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</si>
  <si>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</si>
  <si>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</si>
  <si>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</si>
  <si>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</si>
  <si>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</si>
  <si>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</si>
  <si>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</si>
  <si>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</si>
  <si>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</si>
  <si>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</si>
  <si>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</si>
  <si>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</si>
  <si>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</si>
  <si>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</si>
  <si>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</si>
  <si>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</si>
  <si>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</si>
  <si>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</si>
  <si>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</si>
  <si>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</si>
  <si>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</si>
  <si>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</si>
  <si>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</si>
  <si>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</si>
  <si>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</si>
  <si>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</si>
  <si>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</si>
  <si>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</si>
  <si>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</si>
  <si>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</si>
  <si>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</si>
  <si>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</si>
  <si>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</si>
  <si>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</si>
  <si>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</si>
  <si>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</si>
  <si>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</si>
  <si>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</si>
  <si>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</si>
  <si>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</si>
  <si>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</si>
  <si>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</si>
  <si>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</si>
  <si>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</si>
  <si>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</si>
  <si>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</si>
  <si>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</si>
  <si>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</si>
  <si>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</si>
  <si>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</si>
  <si>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</si>
  <si>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</si>
  <si>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</si>
  <si>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</si>
  <si>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</si>
  <si>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</si>
  <si>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</si>
  <si>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</si>
  <si>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</si>
  <si>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</si>
  <si>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</si>
  <si>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</si>
  <si>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</si>
  <si>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</si>
  <si>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</si>
  <si>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</si>
  <si>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</si>
  <si>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</si>
  <si>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</si>
  <si>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</si>
  <si>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</si>
  <si>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</si>
  <si>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</si>
  <si>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</si>
  <si>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</si>
  <si>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</si>
  <si>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</si>
  <si>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</si>
  <si>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</si>
  <si>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</si>
  <si>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</si>
  <si>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</si>
  <si>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</si>
  <si>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</si>
  <si>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</si>
  <si>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</si>
  <si>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</si>
  <si>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</si>
  <si>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</si>
  <si>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</si>
  <si>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</si>
  <si>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</si>
  <si>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</si>
  <si>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</si>
  <si>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</si>
  <si>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</si>
  <si>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</si>
  <si>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</si>
  <si>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</si>
  <si>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</si>
  <si>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</si>
  <si>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</si>
  <si>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</si>
  <si>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</si>
  <si>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</si>
  <si>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</si>
  <si>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</si>
  <si>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</si>
  <si>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</si>
  <si>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</si>
  <si>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</si>
  <si>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</si>
  <si>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</si>
  <si>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</si>
  <si>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</si>
  <si>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</si>
  <si>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</si>
  <si>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</si>
  <si>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</si>
  <si>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</si>
  <si>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</si>
  <si>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</si>
  <si>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</si>
  <si>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</si>
  <si>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</si>
  <si>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</si>
  <si>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</si>
  <si>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</si>
  <si>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</si>
  <si>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</si>
  <si>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</si>
  <si>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</si>
  <si>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</si>
  <si>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</si>
  <si>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</si>
  <si>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</si>
  <si>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</si>
  <si>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</si>
  <si>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</si>
  <si>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</si>
  <si>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</si>
  <si>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</si>
  <si>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</si>
  <si>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</si>
  <si>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</si>
  <si>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</si>
  <si>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</si>
  <si>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</si>
  <si>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</si>
  <si>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</si>
  <si>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</si>
  <si>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</si>
  <si>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</si>
  <si>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</si>
  <si>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</si>
  <si>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</si>
  <si>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</si>
  <si>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</si>
  <si>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</si>
  <si>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</si>
  <si>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</si>
  <si>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</si>
  <si>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</si>
  <si>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</si>
  <si>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</si>
  <si>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</si>
  <si>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</si>
  <si>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</si>
  <si>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</si>
  <si>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</si>
  <si>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</si>
  <si>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</si>
  <si>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</si>
  <si>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</si>
  <si>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</si>
  <si>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</si>
  <si>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</si>
  <si>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</si>
  <si>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</si>
  <si>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</si>
  <si>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</si>
  <si>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</si>
  <si>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</si>
  <si>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</si>
  <si>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</si>
  <si>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</si>
  <si>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</si>
  <si>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</si>
  <si>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</si>
  <si>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</si>
  <si>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</si>
  <si>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</si>
  <si>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</si>
  <si>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</si>
  <si>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</si>
  <si>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</si>
  <si>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</si>
  <si>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</si>
  <si>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</si>
  <si>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</si>
  <si>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</si>
  <si>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</si>
  <si>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</si>
  <si>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</si>
  <si>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</si>
  <si>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</si>
  <si>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</si>
  <si>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</si>
  <si>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</si>
  <si>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</si>
  <si>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</si>
  <si>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</si>
  <si>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</si>
  <si>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</si>
  <si>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</si>
  <si>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</si>
  <si>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</si>
  <si>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</si>
  <si>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</si>
  <si>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</si>
  <si>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</si>
  <si>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</si>
  <si>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</si>
  <si>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</si>
  <si>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</si>
  <si>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</si>
  <si>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</si>
  <si>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</si>
  <si>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</si>
  <si>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</si>
  <si>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</si>
  <si>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</si>
  <si>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</si>
  <si>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</si>
  <si>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</si>
  <si>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</si>
  <si>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</si>
  <si>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</si>
  <si>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</si>
  <si>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</si>
  <si>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</si>
  <si>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</si>
  <si>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</si>
  <si>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</si>
  <si>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</si>
  <si>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</si>
  <si>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</si>
  <si>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</si>
  <si>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</si>
  <si>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</si>
  <si>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</si>
  <si>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</si>
  <si>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</si>
  <si>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</si>
  <si>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</si>
  <si>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</si>
  <si>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</si>
  <si>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</si>
  <si>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</si>
  <si>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</si>
  <si>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</si>
  <si>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</si>
  <si>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</si>
  <si>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</si>
  <si>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</si>
  <si>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</si>
  <si>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</si>
  <si>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</si>
  <si>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</si>
  <si>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</si>
  <si>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</si>
  <si>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</si>
  <si>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</si>
  <si>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</si>
  <si>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</si>
  <si>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</si>
  <si>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</si>
  <si>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</si>
  <si>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</si>
  <si>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</si>
  <si>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</si>
  <si>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</si>
  <si>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</si>
  <si>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</si>
  <si>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</si>
  <si>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</si>
  <si>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</si>
  <si>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</si>
  <si>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</si>
  <si>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</si>
  <si>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</si>
  <si>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</si>
  <si>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</si>
  <si>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</si>
  <si>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</si>
  <si>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</si>
  <si>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</si>
  <si>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</si>
  <si>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</si>
  <si>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</si>
  <si>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</si>
  <si>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</si>
  <si>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</si>
  <si>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</si>
  <si>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</si>
  <si>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</si>
  <si>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</si>
  <si>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</si>
  <si>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</si>
  <si>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</si>
  <si>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</si>
  <si>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</si>
  <si>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</si>
  <si>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</si>
  <si>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</si>
  <si>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</si>
  <si>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</si>
  <si>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</si>
  <si>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</si>
  <si>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</si>
  <si>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</si>
  <si>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</si>
  <si>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</si>
  <si>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</si>
  <si>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</si>
  <si>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</si>
  <si>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</si>
  <si>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</si>
  <si>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</si>
  <si>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</si>
  <si>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</si>
  <si>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</si>
  <si>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</si>
  <si>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</si>
  <si>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</si>
  <si>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</si>
  <si>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</si>
  <si>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</si>
  <si>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</si>
  <si>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</si>
  <si>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</si>
  <si>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</si>
  <si>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</si>
  <si>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</si>
  <si>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</si>
  <si>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</si>
  <si>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</si>
  <si>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</si>
  <si>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</si>
  <si>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</si>
  <si>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</si>
  <si>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</si>
  <si>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</si>
  <si>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</si>
  <si>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</si>
  <si>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</si>
  <si>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</si>
  <si>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</si>
  <si>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</si>
  <si>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</si>
  <si>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</si>
  <si>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</si>
  <si>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</si>
  <si>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</si>
  <si>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</si>
  <si>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</si>
  <si>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</si>
  <si>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</si>
  <si>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</si>
  <si>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</si>
  <si>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</si>
  <si>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</si>
  <si>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</si>
  <si>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</si>
  <si>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</si>
  <si>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</si>
  <si>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</si>
  <si>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</si>
  <si>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</si>
  <si>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</si>
  <si>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</si>
  <si>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</si>
  <si>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</si>
  <si>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</si>
  <si>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</si>
  <si>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</si>
  <si>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</si>
  <si>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</si>
  <si>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</si>
  <si>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</si>
  <si>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</si>
  <si>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</si>
  <si>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</si>
  <si>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</si>
  <si>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</si>
  <si>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</si>
  <si>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</si>
  <si>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</si>
  <si>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</si>
  <si>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</si>
  <si>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</si>
  <si>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</si>
  <si>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</si>
  <si>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</si>
  <si>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</si>
  <si>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</si>
  <si>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</si>
  <si>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</si>
  <si>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</si>
  <si>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</si>
  <si>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</si>
  <si>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</si>
  <si>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</si>
  <si>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</si>
  <si>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</si>
  <si>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</si>
  <si>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</si>
  <si>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</si>
  <si>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</si>
  <si>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</si>
  <si>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</si>
  <si>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</si>
  <si>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</si>
  <si>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</si>
  <si>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</si>
  <si>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</si>
  <si>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</si>
  <si>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</si>
  <si>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</si>
  <si>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</si>
  <si>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</si>
  <si>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</si>
  <si>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</si>
  <si>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</si>
  <si>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</si>
  <si>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</si>
  <si>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</si>
  <si>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</si>
  <si>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</si>
  <si>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</si>
  <si>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</si>
  <si>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</si>
  <si>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</si>
  <si>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</si>
  <si>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</si>
  <si>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</si>
  <si>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</si>
  <si>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</si>
  <si>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</si>
  <si>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</si>
  <si>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</si>
  <si>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</si>
  <si>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</si>
  <si>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</si>
  <si>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</si>
  <si>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</si>
  <si>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</si>
  <si>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</si>
  <si>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</si>
  <si>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</si>
  <si>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</si>
  <si>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</si>
  <si>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</si>
  <si>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</si>
  <si>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</si>
  <si>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</si>
  <si>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</si>
  <si>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</si>
  <si>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</si>
  <si>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</si>
  <si>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</si>
  <si>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</si>
  <si>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</si>
  <si>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</si>
  <si>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</si>
  <si>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</si>
  <si>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</si>
  <si>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</si>
  <si>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</si>
  <si>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</si>
  <si>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</si>
  <si>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</si>
  <si>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</si>
  <si>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</si>
  <si>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</si>
  <si>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</si>
  <si>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</si>
  <si>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</si>
  <si>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</si>
  <si>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</si>
  <si>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</si>
  <si>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</si>
  <si>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</si>
  <si>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</si>
  <si>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</si>
  <si>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</si>
  <si>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</si>
  <si>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</si>
  <si>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</si>
  <si>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</si>
  <si>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</si>
  <si>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</si>
  <si>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</si>
  <si>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</si>
  <si>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</si>
  <si>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</si>
  <si>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</si>
  <si>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</si>
  <si>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</si>
  <si>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</si>
  <si>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</si>
  <si>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</si>
  <si>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</si>
  <si>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</si>
  <si>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</si>
  <si>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</si>
  <si>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</si>
  <si>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</si>
  <si>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</si>
  <si>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</si>
  <si>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</si>
  <si>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</si>
  <si>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</si>
  <si>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</si>
  <si>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</si>
  <si>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</si>
  <si>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</si>
  <si>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</si>
  <si>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</si>
  <si>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</si>
  <si>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</si>
  <si>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</si>
  <si>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</si>
  <si>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</si>
  <si>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</si>
  <si>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</si>
  <si>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</si>
  <si>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</si>
  <si>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</si>
  <si>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</si>
  <si>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</si>
  <si>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</si>
  <si>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</si>
  <si>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</si>
  <si>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</si>
  <si>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</si>
  <si>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</si>
  <si>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</si>
  <si>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</si>
  <si>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</si>
  <si>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</si>
  <si>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</si>
  <si>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</si>
  <si>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</si>
  <si>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</si>
  <si>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</si>
  <si>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</si>
  <si>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</si>
  <si>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</si>
  <si>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</si>
  <si>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</si>
  <si>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</si>
  <si>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</si>
  <si>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</si>
  <si>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</si>
  <si>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</si>
  <si>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</si>
  <si>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</si>
  <si>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</si>
  <si>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</si>
  <si>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</si>
  <si>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</si>
  <si>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</si>
  <si>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</si>
  <si>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</si>
  <si>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</si>
  <si>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</si>
  <si>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</si>
  <si>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</si>
  <si>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</si>
  <si>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</si>
  <si>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</si>
  <si>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</si>
  <si>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</si>
  <si>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</si>
  <si>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</si>
  <si>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</si>
  <si>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</si>
  <si>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</si>
  <si>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</si>
  <si>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</si>
  <si>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</si>
  <si>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</si>
  <si>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</si>
  <si>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</si>
  <si>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</si>
  <si>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</si>
  <si>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</si>
  <si>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</si>
  <si>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</si>
  <si>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</si>
  <si>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</si>
  <si>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</si>
  <si>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</si>
  <si>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</si>
  <si>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</si>
  <si>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</si>
  <si>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</si>
  <si>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</si>
  <si>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</si>
  <si>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</si>
  <si>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</si>
  <si>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</si>
  <si>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</si>
  <si>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</si>
  <si>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</si>
  <si>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</si>
  <si>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</si>
  <si>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</si>
  <si>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</si>
  <si>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</si>
  <si>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</si>
  <si>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</si>
  <si>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</si>
  <si>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</si>
  <si>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</si>
  <si>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</si>
  <si>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</si>
  <si>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</si>
  <si>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</si>
  <si>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</si>
  <si>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</si>
  <si>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</si>
  <si>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</si>
  <si>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</si>
  <si>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</si>
  <si>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</si>
  <si>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</si>
  <si>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</si>
  <si>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</si>
  <si>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</si>
  <si>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</si>
  <si>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</si>
  <si>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</si>
  <si>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</si>
  <si>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</si>
  <si>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</si>
  <si>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</si>
  <si>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</si>
  <si>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</si>
  <si>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</si>
  <si>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</si>
  <si>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</si>
  <si>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</si>
  <si>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</si>
  <si>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</si>
  <si>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</si>
  <si>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</si>
  <si>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</si>
  <si>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</si>
  <si>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</si>
  <si>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</si>
  <si>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</si>
  <si>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</si>
  <si>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</si>
  <si>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</si>
  <si>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</si>
  <si>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</si>
  <si>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</si>
  <si>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</si>
  <si>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</si>
  <si>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</si>
  <si>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</si>
  <si>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</si>
  <si>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</si>
  <si>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</si>
  <si>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</si>
  <si>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</si>
  <si>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</si>
  <si>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</si>
  <si>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</si>
  <si>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</si>
  <si>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</si>
  <si>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</si>
  <si>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</si>
  <si>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</si>
  <si>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</si>
  <si>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</si>
  <si>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</si>
  <si>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</si>
  <si>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</si>
  <si>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</si>
  <si>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</si>
  <si>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</si>
  <si>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</si>
  <si>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</si>
  <si>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</si>
  <si>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</si>
  <si>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</si>
  <si>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</si>
  <si>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</si>
  <si>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</si>
  <si>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</si>
  <si>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</si>
  <si>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</si>
  <si>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</si>
  <si>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</si>
  <si>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</si>
  <si>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</si>
  <si>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</si>
  <si>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</si>
  <si>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</si>
  <si>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</si>
  <si>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</si>
  <si>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</si>
  <si>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</si>
  <si>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</si>
  <si>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</si>
  <si>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</si>
  <si>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</si>
  <si>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</si>
  <si>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</si>
  <si>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</si>
  <si>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</si>
  <si>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</si>
  <si>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</si>
  <si>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</si>
  <si>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</si>
  <si>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</si>
  <si>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</si>
  <si>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</si>
  <si>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</si>
  <si>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</si>
  <si>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</si>
  <si>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</si>
  <si>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</si>
  <si>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</si>
  <si>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</si>
  <si>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</si>
  <si>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</si>
  <si>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</si>
  <si>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</si>
  <si>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</si>
  <si>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</si>
  <si>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</si>
  <si>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</si>
  <si>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</si>
  <si>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</si>
  <si>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</si>
  <si>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</si>
  <si>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</si>
  <si>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</si>
  <si>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</si>
  <si>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</si>
  <si>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</si>
  <si>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</si>
  <si>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</si>
  <si>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</si>
  <si>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</si>
  <si>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</si>
  <si>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</si>
  <si>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</si>
  <si>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</si>
  <si>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</si>
  <si>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</si>
  <si>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</si>
  <si>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</si>
  <si>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</si>
  <si>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</si>
  <si>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</si>
  <si>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</si>
  <si>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</si>
  <si>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</si>
  <si>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</si>
  <si>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</si>
  <si>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</si>
  <si>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</si>
  <si>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</si>
  <si>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</si>
  <si>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</si>
  <si>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</si>
  <si>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</si>
  <si>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</si>
  <si>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</si>
  <si>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</si>
  <si>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</si>
  <si>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</si>
  <si>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</si>
  <si>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</si>
  <si>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</si>
  <si>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</si>
  <si>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</si>
  <si>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</si>
  <si>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</si>
  <si>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</si>
  <si>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</si>
  <si>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</si>
  <si>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</si>
  <si>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</si>
  <si>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</si>
  <si>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</si>
  <si>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</si>
  <si>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</si>
  <si>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</si>
  <si>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</si>
  <si>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</si>
  <si>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</si>
  <si>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</si>
  <si>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</si>
  <si>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</si>
  <si>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</si>
  <si>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</si>
  <si>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</si>
  <si>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</si>
  <si>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</si>
  <si>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</si>
  <si>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</si>
  <si>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</si>
  <si>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</si>
  <si>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</si>
  <si>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</si>
  <si>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</si>
  <si>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</si>
  <si>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</si>
  <si>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</si>
  <si>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</si>
  <si>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</si>
  <si>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</si>
  <si>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</si>
  <si>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</si>
  <si>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</si>
  <si>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</si>
  <si>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</si>
  <si>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</si>
  <si>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</si>
  <si>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</si>
  <si>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</si>
  <si>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</si>
  <si>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</si>
  <si>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</si>
  <si>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</si>
  <si>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</si>
  <si>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</si>
  <si>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</si>
  <si>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</si>
  <si>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</si>
  <si>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</si>
  <si>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</si>
  <si>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</si>
  <si>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</si>
  <si>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</si>
  <si>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</si>
  <si>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</si>
  <si>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</si>
  <si>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</si>
  <si>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</si>
  <si>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</si>
  <si>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</si>
  <si>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</si>
  <si>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</si>
  <si>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</si>
  <si>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</si>
  <si>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</si>
  <si>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</si>
  <si>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</si>
  <si>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</si>
  <si>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</si>
  <si>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</si>
  <si>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</si>
  <si>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</si>
  <si>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</si>
  <si>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</si>
  <si>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</si>
  <si>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</si>
  <si>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</si>
  <si>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</si>
  <si>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</si>
  <si>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</si>
  <si>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</si>
  <si>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</si>
  <si>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</si>
  <si>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</si>
  <si>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</si>
  <si>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</si>
  <si>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</si>
  <si>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</si>
  <si>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</si>
  <si>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</si>
  <si>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</si>
  <si>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</si>
  <si>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</si>
  <si>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</si>
  <si>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</si>
  <si>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</si>
  <si>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</si>
  <si>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</si>
  <si>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</si>
  <si>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</si>
  <si>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</si>
  <si>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</si>
  <si>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</si>
  <si>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</si>
  <si>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</si>
  <si>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</si>
  <si>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</si>
  <si>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</si>
  <si>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</si>
  <si>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</si>
  <si>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</si>
  <si>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</si>
  <si>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</si>
  <si>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</si>
  <si>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</si>
  <si>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</si>
  <si>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</si>
  <si>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</si>
  <si>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</si>
  <si>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</si>
  <si>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</si>
  <si>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</si>
  <si>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</si>
  <si>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</si>
  <si>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</si>
  <si>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</si>
  <si>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</si>
  <si>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</si>
  <si>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</si>
  <si>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</si>
  <si>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</si>
  <si>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</si>
  <si>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</si>
  <si>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</si>
  <si>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</si>
  <si>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</si>
  <si>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</si>
  <si>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</si>
  <si>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</si>
  <si>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</si>
  <si>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</si>
  <si>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</si>
  <si>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</si>
  <si>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</si>
  <si>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</si>
  <si>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</si>
  <si>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</si>
  <si>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</si>
  <si>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</si>
  <si>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</si>
  <si>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</si>
  <si>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</si>
  <si>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</si>
  <si>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</si>
  <si>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</si>
  <si>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</si>
  <si>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</si>
  <si>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</si>
  <si>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</si>
  <si>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</si>
  <si>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</si>
  <si>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</si>
  <si>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</si>
  <si>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</si>
  <si>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</si>
  <si>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</si>
  <si>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</si>
  <si>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</si>
  <si>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</si>
  <si>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</si>
  <si>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</si>
  <si>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</si>
  <si>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</si>
  <si>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</si>
  <si>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</si>
  <si>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</si>
  <si>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</si>
  <si>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</si>
  <si>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</si>
  <si>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</si>
  <si>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</si>
  <si>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</si>
  <si>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</si>
  <si>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</si>
  <si>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</si>
  <si>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</si>
  <si>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</si>
  <si>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</si>
  <si>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</si>
  <si>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</si>
  <si>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</si>
  <si>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</si>
  <si>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</si>
  <si>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</si>
  <si>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</si>
  <si>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</si>
  <si>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</si>
  <si>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</si>
  <si>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</si>
  <si>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</si>
  <si>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</si>
  <si>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</si>
  <si>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</si>
  <si>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</si>
  <si>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</si>
  <si>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</si>
  <si>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</si>
  <si>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</si>
  <si>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</si>
  <si>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</si>
  <si>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</si>
  <si>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</si>
  <si>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</si>
  <si>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</si>
  <si>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</si>
  <si>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</si>
  <si>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</si>
  <si>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</si>
  <si>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</si>
  <si>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</si>
  <si>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</si>
  <si>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</si>
  <si>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</si>
  <si>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</si>
  <si>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</si>
  <si>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</si>
  <si>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</si>
  <si>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</si>
  <si>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</si>
  <si>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</si>
  <si>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</si>
  <si>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</si>
  <si>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</si>
  <si>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</si>
  <si>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</si>
  <si>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</si>
  <si>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</si>
  <si>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</si>
  <si>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</si>
  <si>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</si>
  <si>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</si>
  <si>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</si>
  <si>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</si>
  <si>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</si>
  <si>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</si>
  <si>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</si>
  <si>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</si>
  <si>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</si>
  <si>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</si>
  <si>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</si>
  <si>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</si>
  <si>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</si>
  <si>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</si>
  <si>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</si>
  <si>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</si>
  <si>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</si>
  <si>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</si>
  <si>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</si>
  <si>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</si>
  <si>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</si>
  <si>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</si>
  <si>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</si>
  <si>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</si>
  <si>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</si>
  <si>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</si>
  <si>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</si>
  <si>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</si>
  <si>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</si>
  <si>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</si>
  <si>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</si>
  <si>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</si>
  <si>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</si>
  <si>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</si>
  <si>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</si>
  <si>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</si>
  <si>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</si>
  <si>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</si>
  <si>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</si>
  <si>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</si>
  <si>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</si>
  <si>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</si>
  <si>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</si>
  <si>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</si>
  <si>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</si>
  <si>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</si>
  <si>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</si>
  <si>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</si>
  <si>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</si>
  <si>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</si>
  <si>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</si>
  <si>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</si>
  <si>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</si>
  <si>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</si>
  <si>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</si>
  <si>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</si>
  <si>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</si>
  <si>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</si>
  <si>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</si>
  <si>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</si>
  <si>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</si>
  <si>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</si>
  <si>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</si>
  <si>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</si>
  <si>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</si>
  <si>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</si>
  <si>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</si>
  <si>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</si>
  <si>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</si>
  <si>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</si>
  <si>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</si>
  <si>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</si>
  <si>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</si>
  <si>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</si>
  <si>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</si>
  <si>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</si>
  <si>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</si>
  <si>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</si>
  <si>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</si>
  <si>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</si>
  <si>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</si>
  <si>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</si>
  <si>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</si>
  <si>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</si>
  <si>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</si>
  <si>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</si>
  <si>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</si>
  <si>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</si>
  <si>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</si>
  <si>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</si>
  <si>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</si>
  <si>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</si>
  <si>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</si>
  <si>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</si>
  <si>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</si>
  <si>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</si>
  <si>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</si>
  <si>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</si>
  <si>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</si>
  <si>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</si>
  <si>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</si>
  <si>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</si>
  <si>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</si>
  <si>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</si>
  <si>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</si>
  <si>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</si>
  <si>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</si>
  <si>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</si>
  <si>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</si>
  <si>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</si>
  <si>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</si>
  <si>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</si>
  <si>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</si>
  <si>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</si>
  <si>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</si>
  <si>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</si>
  <si>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</si>
  <si>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</si>
  <si>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</si>
  <si>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</si>
  <si>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</si>
  <si>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</si>
  <si>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</si>
  <si>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</si>
  <si>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</si>
  <si>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</si>
  <si>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</si>
  <si>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</si>
  <si>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</si>
  <si>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</si>
  <si>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</si>
  <si>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</si>
  <si>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</si>
  <si>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</si>
  <si>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</si>
  <si>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</si>
  <si>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</si>
  <si>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</si>
  <si>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</si>
  <si>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</si>
  <si>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</si>
  <si>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</si>
  <si>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</si>
  <si>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</si>
  <si>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</si>
  <si>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</si>
  <si>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</si>
  <si>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</si>
  <si>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</si>
  <si>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</si>
  <si>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</si>
  <si>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</si>
  <si>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</si>
  <si>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</si>
  <si>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</si>
  <si>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</si>
  <si>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</si>
  <si>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</si>
  <si>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</si>
  <si>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</si>
  <si>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</si>
  <si>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</si>
  <si>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</si>
  <si>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</si>
  <si>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</si>
  <si>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</si>
  <si>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</si>
  <si>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</si>
  <si>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</si>
  <si>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</si>
  <si>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</si>
  <si>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</si>
  <si>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</si>
  <si>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</si>
  <si>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</si>
  <si>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</si>
  <si>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</si>
  <si>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</si>
  <si>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</si>
  <si>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</si>
  <si>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</si>
  <si>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</si>
  <si>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</si>
  <si>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</si>
  <si>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</si>
  <si>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</si>
  <si>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</si>
  <si>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</si>
  <si>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</si>
  <si>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</si>
  <si>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</si>
  <si>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</si>
  <si>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</si>
  <si>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</si>
  <si>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</si>
  <si>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</si>
  <si>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</si>
  <si>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</si>
  <si>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</si>
  <si>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</si>
  <si>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</si>
  <si>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</si>
  <si>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</si>
  <si>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</si>
  <si>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</si>
  <si>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</si>
  <si>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</si>
  <si>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</si>
  <si>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</si>
  <si>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</si>
  <si>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</si>
  <si>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</si>
  <si>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</si>
  <si>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</si>
  <si>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</si>
  <si>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</si>
  <si>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</si>
  <si>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</si>
  <si>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</si>
  <si>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</si>
  <si>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</si>
  <si>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</si>
  <si>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</si>
  <si>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</si>
  <si>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</si>
  <si>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</si>
  <si>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</si>
  <si>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</si>
  <si>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</si>
  <si>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</si>
  <si>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</si>
  <si>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</si>
  <si>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</si>
  <si>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</si>
  <si>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</si>
  <si>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</si>
  <si>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</si>
  <si>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</si>
  <si>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</si>
  <si>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</si>
  <si>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</si>
  <si>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</si>
  <si>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</si>
  <si>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</si>
  <si>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</si>
  <si>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</si>
  <si>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</si>
  <si>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</si>
  <si>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</si>
  <si>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</si>
  <si>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</si>
  <si>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</si>
  <si>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</si>
  <si>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</si>
  <si>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</si>
  <si>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</si>
  <si>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</si>
  <si>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</si>
  <si>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</si>
  <si>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</si>
  <si>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</si>
  <si>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</si>
  <si>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</si>
  <si>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</si>
  <si>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</si>
  <si>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</si>
  <si>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</si>
  <si>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</si>
  <si>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</si>
  <si>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</si>
  <si>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</si>
  <si>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</si>
  <si>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</si>
  <si>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</si>
  <si>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</si>
  <si>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</si>
  <si>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</si>
  <si>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</si>
  <si>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</si>
  <si>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</si>
  <si>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</si>
  <si>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</si>
  <si>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</si>
  <si>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</si>
  <si>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</si>
  <si>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</si>
  <si>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</si>
  <si>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</si>
  <si>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</si>
  <si>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</si>
  <si>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</si>
  <si>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</si>
  <si>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</si>
  <si>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</si>
  <si>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</si>
  <si>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</si>
  <si>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</si>
  <si>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</si>
  <si>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</si>
  <si>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</si>
  <si>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</si>
  <si>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</si>
  <si>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</si>
  <si>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</si>
  <si>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</si>
  <si>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</si>
  <si>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</si>
  <si>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</si>
  <si>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</si>
  <si>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</si>
  <si>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</si>
  <si>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</si>
  <si>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</si>
  <si>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</si>
  <si>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</si>
  <si>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</si>
  <si>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</si>
  <si>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</si>
  <si>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</si>
  <si>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</si>
  <si>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</si>
  <si>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</si>
  <si>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</si>
  <si>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</si>
  <si>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</si>
  <si>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</si>
  <si>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</si>
  <si>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</si>
  <si>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</si>
  <si>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</si>
  <si>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</si>
  <si>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</si>
  <si>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</si>
  <si>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</si>
  <si>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</si>
  <si>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</si>
  <si>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</si>
  <si>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</si>
  <si>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</si>
  <si>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</si>
  <si>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</si>
  <si>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</si>
  <si>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</si>
  <si>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</si>
  <si>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</si>
  <si>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</si>
  <si>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</si>
  <si>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</si>
  <si>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</si>
  <si>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</si>
  <si>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</si>
  <si>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</si>
  <si>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</si>
  <si>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</si>
  <si>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</si>
  <si>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</si>
  <si>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</si>
  <si>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</si>
  <si>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</si>
  <si>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</si>
  <si>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</si>
  <si>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</si>
  <si>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</si>
  <si>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</si>
  <si>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</si>
  <si>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</si>
  <si>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</si>
  <si>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</si>
  <si>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</si>
  <si>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</si>
  <si>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</si>
  <si>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</si>
  <si>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</si>
  <si>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</si>
  <si>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</si>
  <si>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</si>
  <si>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</si>
  <si>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</si>
  <si>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</si>
  <si>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</si>
  <si>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</si>
  <si>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</si>
  <si>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</si>
  <si>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</si>
  <si>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</si>
  <si>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</si>
  <si>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</si>
  <si>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</si>
  <si>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</si>
  <si>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</si>
  <si>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</si>
  <si>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</si>
  <si>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</si>
  <si>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</si>
  <si>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</si>
  <si>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</si>
  <si>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</si>
  <si>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</si>
  <si>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</si>
  <si>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</si>
  <si>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</si>
  <si>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</si>
  <si>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</si>
  <si>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</si>
  <si>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</si>
  <si>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</si>
  <si>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</si>
  <si>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</si>
  <si>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</si>
  <si>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</si>
  <si>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</si>
  <si>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</si>
  <si>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</si>
  <si>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</si>
  <si>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</si>
  <si>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</si>
  <si>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</si>
  <si>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</si>
  <si>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</si>
  <si>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</si>
  <si>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</si>
  <si>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</si>
  <si>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</si>
  <si>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</si>
  <si>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</si>
  <si>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</si>
  <si>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</si>
  <si>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</si>
  <si>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</si>
  <si>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</si>
  <si>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</si>
  <si>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</si>
  <si>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</si>
  <si>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</si>
  <si>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</si>
  <si>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</si>
  <si>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</si>
  <si>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</si>
  <si>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</si>
  <si>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</si>
  <si>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</si>
  <si>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</si>
  <si>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</si>
  <si>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</si>
  <si>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</si>
  <si>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</si>
  <si>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</si>
  <si>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</si>
  <si>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</si>
  <si>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</si>
  <si>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</si>
  <si>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</si>
  <si>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</si>
  <si>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</si>
  <si>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</si>
  <si>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</si>
  <si>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</si>
  <si>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</si>
  <si>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</si>
  <si>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</si>
  <si>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</si>
  <si>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</si>
  <si>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</si>
  <si>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</si>
  <si>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</si>
  <si>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</si>
  <si>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</si>
  <si>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</si>
  <si>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</si>
  <si>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</si>
  <si>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</si>
  <si>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</si>
  <si>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</si>
  <si>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</si>
  <si>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</si>
  <si>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</si>
  <si>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</si>
  <si>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</si>
  <si>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</si>
  <si>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</si>
  <si>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</si>
  <si>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</si>
  <si>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</si>
  <si>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</si>
  <si>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</si>
  <si>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</si>
  <si>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</si>
  <si>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</si>
  <si>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</si>
  <si>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</si>
  <si>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</si>
  <si>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</si>
  <si>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</si>
  <si>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</si>
  <si>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</si>
  <si>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</si>
  <si>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</si>
  <si>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</si>
  <si>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</si>
  <si>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</si>
  <si>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</si>
  <si>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</si>
  <si>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</si>
  <si>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</si>
  <si>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</si>
  <si>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</si>
  <si>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</si>
  <si>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</si>
  <si>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</si>
  <si>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</si>
  <si>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</si>
  <si>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</si>
  <si>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</si>
  <si>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</si>
  <si>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</si>
  <si>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</si>
  <si>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</si>
  <si>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</si>
  <si>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</si>
  <si>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</si>
  <si>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</si>
  <si>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</si>
  <si>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</si>
  <si>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</si>
  <si>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</si>
  <si>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</si>
  <si>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</si>
  <si>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</si>
  <si>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</si>
  <si>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</si>
  <si>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</si>
  <si>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</si>
  <si>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</si>
  <si>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</si>
  <si>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</si>
  <si>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</si>
  <si>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</si>
  <si>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</si>
  <si>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</si>
  <si>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</si>
  <si>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</si>
  <si>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</si>
  <si>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</si>
  <si>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</si>
  <si>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</si>
  <si>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</si>
  <si>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</si>
  <si>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</si>
  <si>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</si>
  <si>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</si>
  <si>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</si>
  <si>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</si>
  <si>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</si>
  <si>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</si>
  <si>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</si>
  <si>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</si>
  <si>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</si>
  <si>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</si>
  <si>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</si>
  <si>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</si>
  <si>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</si>
  <si>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</si>
  <si>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</si>
  <si>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</si>
  <si>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</si>
  <si>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</si>
  <si>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</si>
  <si>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</si>
  <si>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</si>
  <si>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</si>
  <si>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</si>
  <si>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</si>
  <si>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</si>
  <si>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</si>
  <si>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</si>
  <si>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</si>
  <si>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</si>
  <si>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</si>
  <si>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</si>
  <si>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</si>
  <si>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</si>
  <si>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</si>
  <si>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</si>
  <si>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</si>
  <si>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</si>
  <si>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</si>
  <si>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</si>
  <si>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</si>
  <si>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</si>
  <si>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</si>
  <si>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</si>
  <si>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</si>
  <si>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</si>
  <si>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</si>
  <si>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</si>
  <si>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</si>
  <si>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</si>
  <si>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</si>
  <si>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</si>
  <si>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</si>
  <si>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</si>
  <si>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</si>
  <si>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</si>
  <si>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</si>
  <si>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</si>
  <si>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</si>
  <si>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</si>
  <si>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</si>
  <si>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</si>
  <si>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</si>
  <si>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</si>
  <si>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</si>
  <si>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</si>
  <si>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</si>
  <si>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</si>
  <si>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</si>
  <si>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</si>
  <si>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</si>
  <si>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</si>
  <si>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</si>
  <si>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</si>
  <si>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</si>
  <si>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</si>
  <si>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</si>
  <si>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</si>
  <si>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</si>
  <si>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</si>
  <si>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</si>
  <si>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</si>
  <si>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</si>
  <si>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</si>
  <si>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</si>
  <si>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</si>
  <si>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</si>
  <si>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</si>
  <si>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</si>
  <si>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</si>
  <si>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</si>
  <si>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</si>
  <si>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</si>
  <si>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</si>
  <si>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</si>
  <si>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</si>
  <si>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</si>
  <si>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</si>
  <si>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</si>
  <si>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</si>
  <si>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</si>
  <si>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</si>
  <si>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</si>
  <si>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</si>
  <si>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</si>
  <si>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</si>
  <si>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</si>
  <si>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</si>
  <si>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</si>
  <si>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</si>
  <si>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</si>
  <si>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</si>
  <si>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</si>
  <si>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</si>
  <si>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</si>
  <si>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</si>
  <si>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</si>
  <si>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</si>
  <si>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</si>
  <si>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</si>
  <si>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</si>
  <si>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</si>
  <si>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</si>
  <si>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</si>
  <si>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</si>
  <si>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</si>
  <si>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</si>
  <si>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</si>
  <si>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</si>
  <si>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</si>
  <si>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</si>
  <si>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</si>
  <si>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</si>
  <si>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</si>
  <si>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</si>
  <si>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</si>
  <si>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</si>
  <si>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</si>
  <si>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</si>
  <si>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</si>
  <si>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</si>
  <si>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</si>
  <si>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</si>
  <si>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</si>
  <si>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</si>
  <si>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</si>
  <si>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</si>
  <si>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</si>
  <si>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</si>
  <si>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</si>
  <si>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</si>
  <si>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</si>
  <si>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</si>
  <si>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</si>
  <si>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</si>
  <si>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</si>
  <si>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</si>
  <si>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</si>
  <si>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</si>
  <si>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</si>
  <si>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</si>
  <si>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</si>
  <si>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</si>
  <si>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</si>
  <si>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</si>
  <si>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</si>
  <si>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</si>
  <si>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</si>
  <si>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</si>
  <si>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</si>
  <si>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</si>
  <si>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</si>
  <si>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</si>
  <si>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</si>
  <si>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</si>
  <si>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</si>
  <si>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</si>
  <si>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</si>
  <si>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</si>
  <si>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</si>
  <si>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</si>
  <si>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</si>
  <si>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</si>
  <si>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</si>
  <si>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</si>
  <si>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</si>
  <si>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</si>
  <si>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</si>
  <si>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</si>
  <si>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</si>
  <si>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</si>
  <si>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</si>
  <si>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</si>
  <si>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</si>
  <si>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</si>
  <si>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</si>
  <si>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</si>
  <si>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</si>
  <si>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</si>
  <si>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</si>
  <si>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</si>
  <si>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</si>
  <si>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</si>
  <si>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</si>
  <si>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</si>
  <si>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</si>
  <si>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</si>
  <si>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</si>
  <si>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</si>
  <si>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</si>
  <si>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</si>
  <si>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</si>
  <si>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</si>
  <si>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</si>
  <si>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</si>
  <si>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</si>
  <si>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</si>
  <si>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</si>
  <si>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</si>
  <si>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</si>
  <si>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</si>
  <si>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</si>
  <si>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</si>
  <si>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</si>
  <si>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</si>
  <si>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</si>
  <si>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</si>
  <si>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</si>
  <si>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</si>
  <si>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</si>
  <si>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</si>
  <si>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</si>
  <si>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</si>
  <si>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</si>
  <si>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</si>
  <si>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</si>
  <si>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</si>
  <si>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</si>
  <si>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</si>
  <si>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</si>
  <si>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</si>
  <si>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</si>
  <si>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</si>
  <si>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</si>
  <si>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</si>
  <si>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</si>
  <si>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</si>
  <si>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</si>
  <si>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</si>
  <si>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</si>
  <si>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</si>
  <si>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</si>
  <si>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</si>
  <si>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</si>
  <si>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</si>
  <si>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</si>
  <si>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</si>
  <si>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</si>
  <si>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</si>
  <si>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</si>
  <si>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</si>
  <si>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</si>
  <si>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</si>
  <si>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</si>
  <si>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</si>
  <si>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</si>
  <si>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</si>
  <si>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</si>
  <si>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</si>
  <si>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</si>
  <si>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</si>
  <si>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</si>
  <si>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</si>
  <si>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</si>
  <si>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</si>
  <si>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</si>
  <si>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</si>
  <si>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</si>
  <si>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</si>
  <si>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</si>
  <si>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</si>
  <si>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</si>
  <si>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</si>
  <si>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</si>
  <si>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</si>
  <si>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</si>
  <si>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</si>
  <si>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</si>
  <si>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</si>
  <si>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</si>
  <si>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</si>
  <si>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</si>
  <si>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</si>
  <si>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</si>
  <si>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</si>
  <si>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</si>
  <si>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</si>
  <si>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</si>
  <si>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</si>
  <si>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</si>
  <si>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</si>
  <si>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</si>
  <si>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</si>
  <si>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</si>
  <si>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</si>
  <si>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</si>
  <si>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</si>
  <si>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</si>
  <si>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</si>
  <si>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</si>
  <si>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</si>
  <si>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</si>
  <si>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</si>
  <si>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</si>
  <si>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</si>
  <si>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</si>
  <si>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</si>
  <si>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</si>
  <si>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</si>
  <si>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</si>
  <si>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</si>
  <si>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</si>
  <si>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</si>
  <si>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</si>
  <si>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</si>
  <si>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</si>
  <si>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</si>
  <si>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</si>
  <si>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</si>
  <si>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</si>
  <si>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</si>
  <si>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</si>
  <si>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</si>
  <si>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</si>
  <si>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</si>
  <si>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</si>
  <si>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</si>
  <si>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</si>
  <si>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</si>
  <si>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</si>
  <si>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</si>
  <si>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</si>
  <si>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</si>
  <si>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</si>
  <si>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</si>
  <si>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</si>
  <si>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</si>
  <si>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</si>
  <si>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</si>
  <si>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</si>
  <si>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</si>
  <si>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</si>
  <si>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</si>
  <si>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</si>
  <si>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</si>
  <si>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</si>
  <si>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</si>
  <si>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</si>
  <si>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</si>
  <si>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</si>
  <si>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</si>
  <si>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</si>
  <si>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</si>
  <si>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</si>
  <si>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</si>
  <si>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</si>
  <si>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</si>
  <si>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</si>
  <si>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</si>
  <si>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</si>
  <si>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</si>
  <si>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</si>
  <si>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</si>
  <si>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</si>
  <si>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</si>
  <si>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</si>
  <si>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</si>
  <si>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</si>
  <si>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</si>
  <si>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</si>
  <si>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</si>
  <si>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</si>
  <si>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</si>
  <si>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</si>
  <si>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</si>
  <si>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</si>
  <si>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</si>
  <si>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</si>
  <si>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</si>
  <si>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</si>
  <si>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</si>
  <si>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</si>
  <si>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</si>
  <si>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</si>
  <si>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</si>
  <si>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</si>
  <si>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</si>
  <si>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</si>
  <si>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</si>
  <si>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</si>
  <si>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</si>
  <si>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</si>
  <si>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</si>
  <si>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</si>
  <si>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</si>
  <si>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</si>
  <si>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</si>
  <si>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</si>
  <si>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</si>
  <si>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</si>
  <si>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</si>
  <si>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</si>
  <si>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</si>
  <si>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</si>
  <si>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</si>
  <si>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</si>
  <si>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</si>
  <si>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</si>
  <si>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</si>
  <si>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</si>
  <si>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</si>
  <si>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</si>
  <si>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</si>
  <si>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</si>
  <si>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</si>
  <si>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</si>
  <si>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</si>
  <si>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</si>
  <si>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</si>
  <si>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</si>
  <si>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</si>
  <si>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</si>
  <si>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</si>
  <si>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</si>
  <si>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</si>
  <si>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</si>
  <si>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</si>
  <si>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</si>
  <si>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</si>
  <si>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</si>
  <si>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</si>
  <si>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</si>
  <si>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</si>
  <si>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</si>
  <si>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</si>
  <si>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</si>
  <si>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</si>
  <si>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</si>
  <si>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</si>
  <si>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</si>
  <si>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</si>
  <si>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</si>
  <si>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</si>
  <si>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</si>
  <si>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</si>
  <si>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</si>
  <si>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</si>
  <si>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</si>
  <si>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</si>
  <si>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</si>
  <si>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</si>
  <si>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</si>
  <si>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</si>
  <si>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</si>
  <si>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</si>
  <si>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</si>
  <si>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</si>
  <si>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</si>
  <si>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</si>
  <si>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</si>
  <si>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</si>
  <si>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</si>
  <si>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</si>
  <si>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</si>
  <si>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</si>
  <si>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</si>
  <si>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</si>
  <si>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</si>
  <si>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</si>
  <si>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</si>
  <si>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</si>
  <si>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</si>
  <si>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</si>
  <si>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</si>
  <si>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</si>
  <si>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</si>
  <si>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</si>
  <si>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</si>
  <si>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</si>
  <si>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</si>
  <si>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</si>
  <si>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</si>
  <si>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</si>
  <si>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</si>
  <si>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</si>
  <si>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</si>
  <si>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</si>
  <si>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</si>
  <si>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</si>
  <si>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</si>
  <si>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</si>
  <si>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</si>
  <si>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</si>
  <si>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</si>
  <si>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</si>
  <si>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</si>
  <si>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</si>
  <si>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</si>
  <si>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</si>
  <si>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</si>
  <si>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</si>
  <si>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</si>
  <si>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</si>
  <si>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</si>
  <si>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</si>
  <si>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</si>
  <si>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</si>
  <si>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</si>
  <si>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</si>
  <si>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</si>
  <si>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</si>
  <si>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</si>
  <si>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</si>
  <si>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</si>
  <si>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</si>
  <si>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</si>
  <si>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</si>
  <si>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</si>
  <si>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</si>
  <si>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</si>
  <si>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</si>
  <si>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</si>
  <si>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</si>
  <si>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</si>
  <si>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</si>
  <si>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</si>
  <si>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</si>
  <si>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</si>
  <si>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</si>
  <si>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</si>
  <si>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</si>
  <si>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</si>
  <si>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</si>
  <si>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</si>
  <si>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</si>
  <si>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</si>
  <si>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</si>
  <si>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</si>
  <si>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</si>
  <si>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</si>
  <si>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</si>
  <si>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</si>
  <si>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</si>
  <si>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</si>
  <si>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</si>
  <si>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</si>
  <si>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</si>
  <si>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</si>
  <si>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</si>
  <si>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</si>
  <si>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</si>
  <si>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</si>
  <si>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</si>
  <si>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</si>
  <si>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</si>
  <si>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</si>
  <si>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</si>
  <si>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</si>
  <si>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</si>
  <si>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</si>
  <si>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</si>
  <si>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</si>
  <si>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</si>
  <si>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</si>
  <si>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</si>
  <si>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</si>
  <si>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</si>
  <si>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</si>
  <si>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</si>
  <si>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</si>
  <si>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</si>
  <si>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</si>
  <si>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</si>
  <si>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</si>
  <si>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</si>
  <si>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</si>
  <si>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</si>
  <si>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</si>
  <si>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</si>
  <si>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</si>
  <si>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</si>
  <si>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</si>
  <si>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</si>
  <si>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</si>
  <si>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</si>
  <si>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</si>
  <si>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</si>
  <si>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</si>
  <si>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</si>
  <si>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</si>
  <si>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</si>
  <si>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</si>
  <si>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</si>
  <si>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</si>
  <si>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</si>
  <si>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</si>
  <si>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</si>
  <si>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</si>
  <si>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</si>
  <si>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</si>
  <si>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</si>
  <si>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</si>
  <si>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</si>
  <si>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</si>
  <si>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</si>
  <si>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</si>
  <si>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</si>
  <si>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</si>
  <si>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</si>
  <si>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</si>
  <si>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</si>
  <si>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</si>
  <si>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</si>
  <si>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</si>
  <si>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</si>
  <si>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</si>
  <si>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</si>
  <si>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</si>
  <si>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</si>
  <si>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</si>
  <si>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</si>
  <si>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</si>
  <si>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</si>
  <si>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</si>
  <si>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</si>
  <si>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</si>
  <si>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</si>
  <si>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</si>
  <si>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</si>
  <si>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</si>
  <si>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</si>
  <si>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</si>
  <si>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</si>
  <si>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</si>
  <si>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</si>
  <si>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</si>
  <si>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</si>
  <si>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</si>
  <si>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</si>
  <si>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</si>
  <si>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</si>
  <si>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</si>
  <si>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</si>
  <si>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</si>
  <si>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</si>
  <si>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</si>
  <si>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</si>
  <si>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</si>
  <si>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</si>
  <si>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</si>
  <si>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</si>
  <si>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</si>
  <si>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</si>
  <si>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</si>
  <si>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</si>
  <si>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</si>
  <si>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</si>
  <si>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</si>
  <si>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</si>
  <si>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</si>
  <si>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</si>
  <si>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</si>
  <si>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</si>
  <si>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</si>
  <si>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</si>
  <si>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</si>
  <si>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</si>
  <si>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</si>
  <si>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</si>
  <si>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</si>
  <si>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</si>
  <si>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</si>
  <si>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</si>
  <si>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</si>
  <si>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</si>
  <si>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</si>
  <si>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</si>
  <si>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</si>
  <si>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</si>
  <si>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</si>
  <si>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</si>
  <si>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</si>
  <si>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</si>
  <si>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</si>
  <si>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</si>
  <si>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</si>
  <si>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</si>
  <si>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</si>
  <si>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</si>
  <si>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</si>
  <si>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</si>
  <si>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</si>
  <si>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</si>
  <si>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</si>
  <si>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</si>
  <si>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</si>
  <si>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</si>
  <si>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</si>
  <si>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</si>
  <si>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</si>
  <si>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</si>
  <si>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</si>
  <si>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</si>
  <si>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</si>
  <si>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</si>
  <si>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</si>
  <si>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</si>
  <si>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</si>
  <si>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</si>
  <si>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</si>
  <si>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</si>
  <si>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</si>
  <si>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</si>
  <si>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</si>
  <si>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</si>
  <si>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</si>
  <si>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</si>
  <si>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</si>
  <si>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</si>
  <si>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</si>
  <si>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</si>
  <si>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</si>
  <si>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</si>
  <si>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</si>
  <si>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</si>
  <si>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</si>
  <si>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</si>
  <si>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</si>
  <si>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</si>
  <si>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</si>
  <si>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</si>
  <si>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</si>
  <si>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</si>
  <si>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</si>
  <si>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</si>
  <si>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</si>
  <si>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</si>
  <si>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</si>
  <si>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</si>
  <si>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</si>
  <si>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</si>
  <si>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</si>
  <si>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</si>
  <si>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</si>
  <si>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</si>
  <si>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</si>
  <si>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</si>
  <si>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</si>
  <si>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</si>
  <si>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</si>
  <si>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</si>
  <si>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</si>
  <si>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</si>
  <si>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</si>
  <si>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</si>
  <si>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</si>
  <si>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</si>
  <si>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</si>
  <si>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</si>
  <si>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</si>
  <si>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</si>
  <si>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</si>
  <si>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</si>
  <si>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</si>
  <si>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</si>
  <si>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</si>
  <si>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</si>
  <si>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</si>
  <si>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</si>
  <si>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</si>
  <si>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</si>
  <si>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</si>
  <si>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</si>
  <si>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</si>
  <si>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</si>
  <si>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60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</si>
  <si>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</si>
  <si>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</si>
  <si>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</si>
  <si>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</si>
  <si>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</si>
  <si>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</si>
  <si>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</si>
  <si>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</si>
  <si>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</si>
  <si>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</si>
  <si>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</si>
  <si>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</si>
  <si>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</si>
  <si>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</si>
  <si>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</si>
  <si>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need 30 min </t>
  </si>
  <si>
    <t>PCM-20251029-00002539</t>
  </si>
  <si>
    <t>Site located in kidana project and access issue</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</si>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</sst>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tabSelected="1" workbookViewId="0">
      <selection activeCell="K15" sqref="K15"/>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296.8626664351832</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0.24373124999692664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8.4946527778811287E-2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2.9888657409173902E-2</v>
      </c>
      <c r="H5" s="136">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45959.811092361109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45959.811092361109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45959.811092361109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45959.811092361109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45959.811092361109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45959.811092361109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45959.811092361109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45959.811092361109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45959.811092361109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45959.811092361109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45959.811092361109</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45959.811092361109</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45959.811092361109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45959.811092361109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45959.811092361109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45959.811092361109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45959.811092361109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45959.811092361109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45959.811092361109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45959.811092361109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45959.811092361109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45959.811092361109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45959.811092361109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45959.811092361109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45959.811092361109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45959.811092361109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45959.811092361109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45959.811092361109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45959.811092361109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45959.811092361109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45959.811092361109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45959.811092361109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45959.811092361109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45959.811092361109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45959.811092361109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45959.811092361109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45959.811092361109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45959.811092361109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45959.811092361109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45959.811092361109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45959.811092361109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45959.811092361109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45959.811092361109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45959.811092361109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45959.811092361109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45959.811092361109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45959.811092361109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45959.811092361109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45959.811092361109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45959.811092361109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45959.811092361109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45959.811092361109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45959.811092361109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45959.811092361109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45959.811092361109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45959.811092361109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45959.811092361109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45959.811092361109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45959.811092361109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45959.811092361109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45959.811092361109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45959.811092361109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45959.811092361109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45959.811092361109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45959.811092361109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45959.811092361109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45959.811092361109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45959.811092361109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45959.811092361109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45959.811092361109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45959.811092361109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45959.811092361109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45959.811092361109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45959.811092361109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45959.811092361109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45959.811092361109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45959.811092361109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45959.811092361109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45959.811092361109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45959.811092361109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45959.811092361109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45959.811092361109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45959.811092361109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45959.811092361109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45959.811092361109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45959.811092361109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45959.811092361109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45959.811092361109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45959.811092361109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45959.811092361109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45959.811092361109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45959.811092361109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45959.811092361109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45959.811092361109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45959.811092361109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45959.811092361109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45959.811092361109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45959.811092361109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45959.811092361109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45959.811092361109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45959.811092361109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45959.811092361109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45959.811092361109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45959.811092361109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45959.811092361109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45959.811092361109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45959.811092361109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45959.811092361109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45959.811092361109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45959.811092361109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45959.811092361109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45959.811092361109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45959.811092361109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45959.811092361109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45959.811092361109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45959.811092361109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45959.811092361109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45959.811092361109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45959.811092361109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45959.811092361109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45959.811092361109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45959.811092361109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45959.811092361109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45959.811092361109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45959.811092361109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45959.811092361109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45959.811092361109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45959.811092361109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45959.811092361109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45959.811092361109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45959.811092361109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45959.811092361109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45959.811092361109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45959.811092361109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45959.811092361109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45959.811092361109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45959.811092361109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45959.811092361109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45959.811092361109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45959.811092361109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45959.811092361109</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45959.811092361109</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45959.811092361109</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45959.811092361109</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DB997F2-425F-42BD-906F-844C38AC98B0}"/>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134.81125439814787</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1.0690090277785202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45959.811092361109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45959.811092361109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45959.811092361109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23570</v>
      </c>
      <c r="E8" s="114"/>
      <c r="F8" s="115"/>
      <c r="G8" s="116">
        <f ca="1">IFERROR(NOW()-F8,"-")</f>
        <v>45959.811092361109</v>
      </c>
      <c r="H8" s="115"/>
      <c r="I8" s="18" t="str">
        <f>IFERROR(VLOOKUP(D8,DB!A:F,6,0),"")</f>
        <v>SCECO</v>
      </c>
      <c r="J8" s="18" t="str">
        <f>IFERROR(VLOOKUP(D8,DB!A:G,7,0),"")</f>
        <v>Vandalized+No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45959.811092361109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45959.811092361109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45959.811092361109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45959.811092361109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45959.811092361109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45959.811092361109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45959.811092361109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45959.811092361109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45959.811092361109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45959.811092361109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45959.811092361109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45959.811092361109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45959.811092361109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45959.811092361109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45959.811092361109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45959.811092361109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45959.811092361109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45959.811092361109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45959.811092361109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45959.811092361109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45959.811092361109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45959.811092361109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45959.811092361109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45959.811092361109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45959.811092361109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45959.811092361109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45959.811092361109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45959.811092361109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45959.811092361109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45959.811092361109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45959.811092361109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45959.811092361109</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45959.811092361109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45959.811092361109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45959.811092361109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45959.811092361109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45959.811092361109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45959.811092361109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45959.811092361109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45959.811092361109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45959.811092361109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45959.811092361109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45959.811092361109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45959.811092361109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45959.811092361109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45959.811092361109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45959.811092361109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45959.811092361109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45959.811092361109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45959.811092361109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45959.811092361109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45959.811092361109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45959.811092361109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45959.811092361109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45959.811092361109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45959.811092361109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45959.811092361109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45959.811092361109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45959.811092361109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45959.811092361109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45959.811092361109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45959.811092361109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45959.811092361109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45959.811092361109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45959.811092361109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45959.811092361109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45959.811092361109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45959.811092361109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45959.811092361109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45959.811092361109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45959.811092361109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45959.811092361109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45959.811092361109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45959.811092361109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45959.811092361109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45959.811092361109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45959.811092361109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45959.811092361109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45959.811092361109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45959.811092361109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45959.811092361109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45959.811092361109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45959.811092361109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45959.811092361109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45959.811092361109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45959.811092361109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45959.811092361109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45959.811092361109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45959.811092361109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45959.811092361109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45959.811092361109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45959.811092361109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45959.811092361109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45959.811092361109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45959.811092361109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45959.811092361109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45959.811092361109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45959.811092361109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45959.811092361109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45959.811092361109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45959.811092361109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45959.811092361109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45959.811092361109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45959.811092361109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45959.811092361109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45959.811092361109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45959.811092361109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45959.811092361109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45959.811092361109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45959.811092361109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45959.811092361109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45959.811092361109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45959.811092361109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45959.811092361109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45959.811092361109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45959.811092361109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45959.811092361109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45959.811092361109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45959.811092361109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45959.811092361109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45959.811092361109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45959.811092361109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45959.811092361109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45959.811092361109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45959.811092361109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45959.811092361109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45959.811092361109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45959.811092361109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45959.811092361109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45959.811092361109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45959.811092361109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45959.811092361109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45959.811092361109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45959.811092361109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45959.811092361109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45959.811092361109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45959.811092361109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45959.811092361109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45959.811092361109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45959.811092361109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45959.811092361109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45959.811092361109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45959.811092361109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45959.811092361109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45959.811092361109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45959.811092361109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45959.811092361109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45959.811092361109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45959.811092361109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45959.811092361109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45959.811092361109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45959.811092361109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45959.811092361109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45959.811092361109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45959.811092361109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45959.811092361109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45959.811092361109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45959.811092361109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45959.811092361109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45959.811092361109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45959.811092361109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45959.811092361109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45959.811092361109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45959.811092361109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45959.811092361109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45959.811092361109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45959.811092361109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45959.811092361109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45959.811092361109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45959.811092361109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45959.811092361109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45959.811092361109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45959.811092361109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45959.811092361109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45959.811092361109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45959.811092361109</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2</v>
      </c>
      <c r="D2" s="18" t="s">
        <v>19061</v>
      </c>
      <c r="E2" s="18" t="s">
        <v>39114</v>
      </c>
      <c r="F2" s="20">
        <v>45959.799768518518</v>
      </c>
      <c r="G2" s="21">
        <f t="shared" ref="G2:G59" ca="1" si="0">IFERROR(NOW()-F2,"-")</f>
        <v>1.1323842591082212E-2</v>
      </c>
      <c r="H2" s="22">
        <v>45959.794212962966</v>
      </c>
      <c r="I2" s="19" t="str">
        <f>IFERROR(VLOOKUP(D2,DB!A:F,6,0),"")</f>
        <v>SCECO</v>
      </c>
      <c r="J2" s="18" t="str">
        <f>IFERROR(VLOOKUP(D2,DB!A:G,7,0),"")</f>
        <v>Dead</v>
      </c>
      <c r="K2" s="46" t="s">
        <v>39115</v>
      </c>
      <c r="L2" s="23" t="str">
        <f>IFERROR(VLOOKUP(D2,DB!A:I,9,0),"")</f>
        <v>Latis</v>
      </c>
    </row>
    <row r="3" spans="1:13" ht="15" customHeight="1">
      <c r="A3" s="19"/>
      <c r="B3" s="63" t="str">
        <f>IFERROR(VLOOKUP(D3,DB!A:K,11,0),"")</f>
        <v/>
      </c>
      <c r="C3" s="18"/>
      <c r="D3" s="18"/>
      <c r="E3" s="18"/>
      <c r="F3" s="20"/>
      <c r="G3" s="21">
        <f t="shared" ca="1" si="0"/>
        <v>45959.811092361109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45959.811092361109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45959.811092361109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45959.811092361109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45959.811092361109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45959.811092361109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45959.811092361109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45959.811092361109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45959.811092361109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45959.811092361109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45959.811092361109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45959.811092361109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45959.811092361109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45959.811092361109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45959.811092361109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45959.811092361109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45959.811092361109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45959.811092361109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45959.811092361109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45959.811092361109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45959.811092361109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45959.811092361109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45959.811092361109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45959.811092361109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45959.811092361109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45959.811092361109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45959.811092361109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45959.811092361109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45959.811092361109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45959.811092361109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45959.811092361109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45959.811092361109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45959.811092361109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45959.811092361109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45959.811092361109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45959.811092361109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45959.811092361109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45959.811092361109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45959.811092361109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45959.811092361109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45959.811092361109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45959.811092361109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45959.811092361109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45959.811092361109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45959.811092361109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45959.811092361109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45959.811092361109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45959.811092361109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45959.811092361109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45959.811092361109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45959.811092361109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45959.811092361109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45959.811092361109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45959.811092361109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45959.811092361109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45959.811092361109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45959.811092361109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45959.811092361109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45959.811092361109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45959.811092361109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45959.811092361109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45959.811092361109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45959.811092361109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45959.811092361109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45959.811092361109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45959.811092361109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45959.811092361109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45959.811092361109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45959.811092361109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45959.811092361109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45959.811092361109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45959.811092361109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45959.811092361109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45959.811092361109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45959.811092361109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45959.811092361109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45959.811092361109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45959.811092361109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45959.811092361109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45959.811092361109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45959.811092361109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45959.811092361109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45959.811092361109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45959.811092361109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45959.811092361109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45959.811092361109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45959.811092361109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45959.811092361109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45959.811092361109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45959.811092361109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45959.811092361109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45959.811092361109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45959.811092361109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45959.811092361109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45959.811092361109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45959.811092361109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45959.811092361109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45959.811092361109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45959.811092361109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45959.811092361109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45959.811092361109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45959.811092361109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45959.811092361109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45959.811092361109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45959.811092361109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45959.811092361109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45959.811092361109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45959.811092361109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45959.811092361109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45959.811092361109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45959.811092361109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45959.811092361109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45959.811092361109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45959.811092361109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45959.811092361109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45959.811092361109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45959.811092361109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45959.811092361109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45959.811092361109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45959.811092361109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45959.811092361109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45959.811092361109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45959.811092361109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45959.811092361109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45959.811092361109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45959.811092361109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45959.811092361109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45959.811092361109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45959.811092361109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45959.811092361109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45959.811092361109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45959.811092361109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45959.811092361109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45959.811092361109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45959.811092361109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45959.811092361109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45959.811092361109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45959.811092361109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45959.811092361109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45959.811092361109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45959.811092361109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45959.811092361109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45959.811092361109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45959.811092361109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45959.811092361109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45959.811092361109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45959.811092361109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45959.811092361109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45959.811092361109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45959.811092361109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45959.811092361109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45959.811092361109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45959.811092361109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45959.811092361109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45959.811092361109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45959.811092361109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45959.811092361109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45959.811092361109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45959.811092361109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45959.811092361109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45959.811092361109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45959.811092361109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45959.811092361109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45959.811092361109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45959.811092361109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45959.811092361109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45959.811092361109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45959.811092361109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45959.811092361109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45959.811092361109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45959.811092361109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45959.811092361109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45959.811092361109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45959.811092361109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45959.811092361109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45959.811092361109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45959.811092361109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45959.811092361109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45959.811092361109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45959.811092361109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45959.811092361109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45959.811092361109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45959.811092361109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45959.811092361109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45959.811092361109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45959.811092361109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45959.811092361109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45959.811092361109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45959.811092361109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45959.811092361109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45959.811092361109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45959.811092361109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45959.811092361109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45959.811092361109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45959.811092361109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45959.811092361109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45959.811092361109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45959.811092361109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45959.811092361109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45959.811092361109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45959.811092361109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45959.811092361109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45959.811092361109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45959.811092361109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45959.811092361109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45959.811092361109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45959.811092361109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45959.811092361109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45959.811092361109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45959.811092361109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45959.811092361109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45959.811092361109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45959.811092361109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45959.811092361109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45959.811092361109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45959.811092361109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45959.811092361109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45959.811092361109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45959.811092361109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45959.811092361109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45959.811092361109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45959.811092361109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45959.811092361109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45959.811092361109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45959.811092361109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45959.811092361109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45959.811092361109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45959.811092361109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45959.811092361109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45959.811092361109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45959.811092361109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45959.811092361109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45959.811092361109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45959.811092361109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45959.811092361109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45959.811092361109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45959.811092361109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45959.811092361109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45959.811092361109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45959.811092361109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45959.811092361109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45959.811092361109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45959.811092361109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45959.811092361109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45959.811092361109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45959.811092361109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45959.811092361109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45959.811092361109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45959.811092361109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45959.811092361109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45959.811092361109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45959.811092361109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45959.811092361109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45959.811092361109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45959.811092361109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45959.811092361109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45959.811092361109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45959.811092361109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45959.811092361109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45959.811092361109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45959.811092361109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45959.811092361109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45959.811092361109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45959.811092361109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45959.811092361109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45959.811092361109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45959.811092361109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45959.811092361109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45959.811092361109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45959.811092361109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45959.811092361109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45959.811092361109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45959.811092361109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45959.811092361109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45959.811092361109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45959.811092361109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45959.811092361109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45959.811092361109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45959.811092361109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45959.811092361109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45959.811092361109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45959.811092361109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45959.811092361109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45959.811092361109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45959.811092361109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45959.811092361109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45959.811092361109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45959.811092361109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45959.811092361109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45959.811092361109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45959.811092361109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45959.811092361109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45959.811092361109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45959.811092361109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45959.811092361109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45959.811092361109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45959.811092361109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45959.811092361109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45959.811092361109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45959.811092361109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45959.811092361109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45959.811092361109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45959.811092361109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45959.811092361109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45959.811092361109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45959.811092361109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45959.811092361109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45959.811092361109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45959.811092361109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45959.811092361109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45959.811092361109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45959.811092361109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45959.811092361109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45959.811092361109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45959.811092361109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45959.811092361109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45959.811092361109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45959.811092361109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45959.811092361109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45959.811092361109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45959.811092361109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45959.811092361109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45959.811092361109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45959.811092361109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45959.811092361109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45959.811092361109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45959.811092361109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45959.811092361109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45959.811092361109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45959.811092361109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45959.811092361109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45959.811092361109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45959.811092361109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45959.811092361109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45959.811092361109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45959.811092361109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45959.811092361109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45959.811092361109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45959.811092361109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45959.811092361109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45959.811092361109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45959.811092361109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45959.811092361109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45959.811092361109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45959.811092361109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45959.811092361109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45959.811092361109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45959.811092361109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45959.811092361109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45959.811092361109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45959.811092361109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45959.811092361109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45959.811092361109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45959.811092361109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45959.811092361109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45959.811092361109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45959.811092361109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45959.811092361109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45959.811092361109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45959.811092361109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45959.811092361109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45959.811092361109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45959.811092361109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45959.811092361109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45959.811092361109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45959.811092361109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45959.811092361109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45959.811092361109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45959.811092361109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45959.811092361109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45959.811092361109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45959.811092361109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45959.811092361109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45959.811092361109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45959.811092361109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45959.811092361109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45959.811092361109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45959.811092361109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45959.811092361109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45959.811092361109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45959.811092361109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45959.811092361109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45959.811092361109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45959.811092361109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45959.811092361109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45959.811092361109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45959.811092361109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45959.811092361109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45959.811092361109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45959.811092361109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45959.811092361109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45959.811092361109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45959.811092361109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45959.811092361109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45959.811092361109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45959.811092361109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45959.811092361109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45959.811092361109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45959.811092361109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45959.811092361109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45959.811092361109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45959.811092361109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45959.811092361109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45959.811092361109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45959.811092361109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45959.811092361109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45959.811092361109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45959.811092361109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45959.811092361109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45959.811092361109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45959.811092361109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45959.811092361109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45959.811092361109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45959.811092361109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45959.811092361109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45959.811092361109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45959.811092361109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45959.811092361109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45959.811092361109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45959.811092361109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45959.811092361109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45959.811092361109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45959.811092361109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45959.811092361109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45959.811092361109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45959.811092361109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45959.811092361109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45959.811092361109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45959.811092361109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45959.811092361109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45959.811092361109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45959.811092361109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45959.811092361109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45959.811092361109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45959.811092361109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45959.811092361109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45959.811092361109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45959.811092361109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45959.811092361109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45959.811092361109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45959.811092361109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45959.811092361109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45959.811092361109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45959.811092361109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45959.811092361109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45959.811092361109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45959.811092361109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45959.811092361109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45959.811092361109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45959.811092361109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45959.811092361109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45959.811092361109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45959.811092361109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45959.811092361109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45959.811092361109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45959.811092361109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45959.811092361109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45959.811092361109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45959.811092361109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45959.811092361109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45959.811092361109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45959.811092361109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45959.811092361109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45959.811092361109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45959.811092361109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45959.811092361109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45959.811092361109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45959.811092361109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45959.811092361109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45959.811092361109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45959.811092361109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45959.811092361109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45959.811092361109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45959.811092361109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45959.811092361109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45959.811092361109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45959.811092361109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45959.811092361109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45959.811092361109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45959.811092361109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45959.811092361109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45959.811092361109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45959.811092361109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45959.811092361109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45959.811092361109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45959.811092361109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45959.811092361109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45959.811092361109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45959.811092361109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45959.811092361109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45959.811092361109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45959.811092361109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45959.811092361109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45959.811092361109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45959.811092361109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45959.811092361109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45959.811092361109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45959.811092361109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45959.811092361109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45959.811092361109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45959.811092361109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45959.811092361109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45959.811092361109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45959.811092361109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45959.811092361109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45959.811092361109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45959.811092361109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45959.811092361109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45959.811092361109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45959.811092361109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45959.811092361109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45959.811092361109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45959.811092361109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45959.811092361109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45959.811092361109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45959.811092361109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45959.811092361109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45959.811092361109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45959.811092361109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45959.811092361109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45959.811092361109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45959.811092361109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45959.811092361109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45959.811092361109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45959.811092361109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45959.811092361109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45959.811092361109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45959.811092361109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45959.811092361109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45959.811092361109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45959.811092361109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45959.811092361109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45959.811092361109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45959.811092361109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45959.811092361109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45959.811092361109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45959.811092361109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45959.811092361109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45959.811092361109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45959.811092361109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45959.811092361109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45959.811092361109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45959.811092361109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45959.811092361109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45959.811092361109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45959.811092361109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45959.811092361109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45959.811092361109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45959.811092361109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45959.811092361109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45959.811092361109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45959.811092361109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45959.811092361109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45959.811092361109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45959.811092361109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45959.811092361109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45959.811092361109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45959.811092361109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45959.811092361109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45959.811092361109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45959.811092361109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45959.811092361109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45959.811092361109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45959.811092361109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45959.811092361109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45959.811092361109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45959.811092361109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45959.811092361109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45959.811092361109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45959.811092361109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45959.811092361109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45959.811092361109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45959.811092361109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45959.811092361109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45959.811092361109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45959.811092361109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45959.811092361109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45959.811092361109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45959.811092361109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45959.811092361109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45959.811092361109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45959.811092361109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45959.811092361109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45959.811092361109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45959.811092361109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45959.811092361109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45959.811092361109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45959.811092361109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45959.811092361109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45959.811092361109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45959.811092361109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45959.811092361109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45959.811092361109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45959.811092361109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45959.811092361109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45959.811092361109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45959.811092361109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45959.811092361109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45959.811092361109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45959.811092361109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45959.811092361109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45959.811092361109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45959.811092361109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45959.811092361109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45959.811092361109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45959.811092361109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45959.811092361109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45959.811092361109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45959.811092361109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45959.811092361109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45959.811092361109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45959.811092361109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45959.811092361109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45959.811092361109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45959.811092361109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45959.811092361109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45959.811092361109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45959.811092361109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45959.811092361109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45959.811092361109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45959.811092361109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45959.811092361109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45959.811092361109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45959.811092361109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45959.811092361109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45959.811092361109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45959.811092361109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45959.811092361109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45959.811092361109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45959.811092361109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45959.811092361109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45959.811092361109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45959.811092361109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45959.811092361109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45959.811092361109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45959.811092361109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45959.811092361109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45959.811092361109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45959.811092361109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45959.811092361109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45959.811092361109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45959.811092361109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45959.811092361109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45959.811092361109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45959.811092361109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45959.811092361109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45959.811092361109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45959.811092361109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45959.811092361109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45959.811092361109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45959.811092361109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45959.811092361109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45959.811092361109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45959.811092361109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45959.811092361109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45959.811092361109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45959.811092361109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45959.811092361109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45959.811092361109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45959.811092361109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45959.811092361109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45959.811092361109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45959.811092361109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45959.811092361109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45959.811092361109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45959.811092361109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45959.811092361109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45959.811092361109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45959.811092361109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45959.811092361109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45959.811092361109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45959.811092361109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45959.811092361109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45959.811092361109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45959.811092361109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45959.811092361109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45959.811092361109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45959.811092361109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45959.811092361109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45959.811092361109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45959.811092361109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45959.811092361109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45959.811092361109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45959.811092361109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45959.811092361109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45959.811092361109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45959.811092361109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45959.811092361109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45959.811092361109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45959.811092361109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45959.811092361109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45959.811092361109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45959.811092361109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45959.811092361109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45959.811092361109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45959.811092361109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45959.811092361109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45959.811092361109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45959.811092361109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45959.811092361109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45959.811092361109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45959.811092361109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45959.811092361109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45959.811092361109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45959.811092361109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45959.811092361109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45959.811092361109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45959.811092361109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45959.811092361109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45959.811092361109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45959.811092361109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45959.811092361109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45959.811092361109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45959.811092361109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45959.811092361109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45959.811092361109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45959.811092361109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45959.811092361109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45959.811092361109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45959.811092361109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45959.811092361109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45959.811092361109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45959.811092361109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45959.811092361109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45959.811092361109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45959.811092361109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45959.811092361109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45959.811092361109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45959.811092361109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45959.811092361109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45959.811092361109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45959.811092361109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45959.811092361109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45959.811092361109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45959.811092361109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45959.811092361109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45959.811092361109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45959.811092361109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45959.811092361109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45959.811092361109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45959.811092361109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45959.811092361109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45959.811092361109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45959.811092361109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45959.811092361109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45959.811092361109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45959.811092361109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45959.811092361109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45959.811092361109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45959.811092361109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45959.811092361109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45959.811092361109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45959.811092361109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45959.811092361109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45959.811092361109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45959.811092361109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45959.811092361109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45959.811092361109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45959.811092361109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45959.811092361109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45959.811092361109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45959.811092361109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45959.811092361109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45959.811092361109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45959.811092361109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45959.811092361109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45959.811092361109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45959.811092361109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45959.811092361109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45959.811092361109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45959.811092361109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45959.811092361109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45959.811092361109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45959.811092361109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45959.811092361109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45959.811092361109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45959.811092361109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45959.811092361109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45959.811092361109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45959.811092361109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45959.811092361109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45959.811092361109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45959.811092361109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45959.811092361109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45959.811092361109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45959.811092361109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45959.811092361109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45959.811092361109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45959.811092361109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45959.811092361109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45959.811092361109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45959.811092361109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45959.811092361109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45959.811092361109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45959.811092361109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45959.811092361109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45959.811092361109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45959.811092361109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45959.811092361109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45959.811092361109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45959.811092361109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45959.811092361109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45959.811092361109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45959.811092361109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45959.811092361109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45959.811092361109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45959.811092361109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45959.811092361109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45959.811092361109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45959.811092361109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45959.811092361109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45959.811092361109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45959.811092361109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45959.811092361109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45959.811092361109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45959.811092361109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45959.811092361109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45959.811092361109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45959.811092361109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45959.811092361109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45959.811092361109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45959.811092361109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45959.811092361109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45959.811092361109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45959.811092361109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45959.811092361109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45959.811092361109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45959.811092361109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45959.811092361109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45959.811092361109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45959.811092361109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45959.811092361109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45959.811092361109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45959.811092361109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45959.811092361109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45959.811092361109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45959.811092361109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45959.811092361109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45959.811092361109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45959.811092361109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45959.811092361109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45959.811092361109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45959.811092361109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45959.811092361109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45959.811092361109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45959.811092361109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45959.811092361109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45959.811092361109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45959.811092361109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45959.811092361109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45959.811092361109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45959.811092361109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45959.811092361109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45959.811092361109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45959.811092361109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45959.811092361109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45959.811092361109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45959.811092361109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45959.811092361109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45959.811092361109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45959.811092361109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45959.811092361109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45959.811092361109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45959.811092361109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45959.811092361109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45959.811092361109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45959.811092361109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45959.811092361109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45959.811092361109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45959.811092361109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45959.811092361109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45959.811092361109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45959.811092361109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45959.811092361109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45959.811092361109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45959.811092361109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45959.811092361109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45959.811092361109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45959.811092361109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45959.811092361109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45959.811092361109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45959.811092361109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45959.811092361109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45959.811092361109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45959.811092361109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45959.811092361109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45959.811092361109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45959.811092361109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45959.811092361109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45959.811092361109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45959.811092361109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45959.811092361109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45959.811092361109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45959.811092361109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45959.811092361109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45959.811092361109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45959.811092361109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45959.811092361109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45959.811092361109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45959.811092361109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45959.811092361109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45959.811092361109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45959.811092361109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45959.811092361109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45959.811092361109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45959.811092361109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45959.811092361109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45959.811092361109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45959.811092361109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45959.811092361109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45959.811092361109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45959.811092361109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45959.811092361109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45959.811092361109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45959.811092361109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45959.811092361109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45959.811092361109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45959.811092361109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45959.811092361109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45959.811092361109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45959.811092361109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45959.811092361109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45959.811092361109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45959.811092361109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45959.811092361109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45959.811092361109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45959.811092361109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45959.811092361109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45959.811092361109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45959.811092361109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45959.811092361109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45959.811092361109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45959.811092361109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45959.811092361109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45959.811092361109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45959.811092361109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45959.811092361109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45959.811092361109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45959.811092361109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45959.811092361109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45959.811092361109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45959.811092361109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45959.811092361109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45959.811092361109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45959.811092361109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45959.811092361109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45959.811092361109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45959.811092361109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45959.811092361109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45959.811092361109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45959.811092361109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45959.811092361109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45959.811092361109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45959.811092361109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45959.811092361109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45959.811092361109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45959.811092361109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45959.811092361109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45959.811092361109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45959.811092361109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45959.811092361109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45959.811092361109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45959.811092361109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45959.811092361109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45959.811092361109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45959.811092361109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45959.811092361109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45959.811092361109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45959.811092361109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45959.811092361109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45959.811092361109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45959.811092361109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45959.811092361109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45959.811092361109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45959.811092361109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45959.811092361109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45959.811092361109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45959.811092361109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45959.811092361109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45959.811092361109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45959.811092361109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45959.811092361109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45959.811092361109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45959.811092361109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45959.811092361109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45959.811092361109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45959.811092361109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45959.811092361109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45959.811092361109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45959.811092361109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45959.811092361109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45959.811092361109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45959.811092361109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45959.811092361109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45959.811092361109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45959.811092361109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45959.811092361109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45959.811092361109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45959.811092361109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45959.811092361109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45959.811092361109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45959.811092361109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45959.811092361109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45959.811092361109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45959.811092361109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45959.811092361109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45959.811092361109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45959.811092361109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45959.811092361109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45959.811092361109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45959.811092361109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45959.811092361109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45959.811092361109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45959.811092361109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45959.811092361109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45959.811092361109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45959.811092361109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45959.811092361109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45959.811092361109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45959.811092361109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45959.811092361109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45959.811092361109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45959.811092361109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45959.811092361109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45959.811092361109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45959.811092361109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45959.811092361109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45959.811092361109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45959.811092361109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45959.811092361109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45959.811092361109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45959.811092361109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45959.811092361109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45959.811092361109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45959.811092361109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45959.811092361109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45959.811092361109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45959.811092361109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45959.811092361109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45959.811092361109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45959.811092361109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45959.811092361109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45959.811092361109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45959.811092361109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45959.811092361109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45959.811092361109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45959.811092361109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45959.811092361109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45959.811092361109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45959.811092361109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45959.811092361109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45959.811092361109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45959.811092361109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45959.811092361109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45959.811092361109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45959.811092361109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45959.811092361109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45959.811092361109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45959.811092361109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45959.811092361109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45959.811092361109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45959.811092361109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45959.811092361109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45959.811092361109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45959.811092361109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45959.811092361109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45959.811092361109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45959.811092361109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45959.811092361109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45959.811092361109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45959.811092361109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45959.811092361109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45959.811092361109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45959.811092361109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45959.811092361109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45959.811092361109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45959.811092361109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45959.811092361109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45959.811092361109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45959.811092361109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45959.811092361109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45959.811092361109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45959.811092361109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45959.811092361109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45959.811092361109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45959.811092361109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45959.811092361109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45959.811092361109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45959.811092361109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45959.811092361109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45959.811092361109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45959.811092361109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45959.811092361109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45959.811092361109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45959.811092361109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45959.811092361109</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256.33037476851314</v>
      </c>
      <c r="H2" s="99">
        <v>45703.474768518521</v>
      </c>
      <c r="I2" s="99" t="str">
        <f>IFERROR(VLOOKUP(D2,DB!A:F,6,0),"")</f>
        <v>SCECO</v>
      </c>
      <c r="J2" s="99" t="str">
        <f>IFERROR(VLOOKUP(D2,DB!A:G,7,0),"")</f>
        <v>Dead</v>
      </c>
      <c r="K2" s="101" t="s">
        <v>39117</v>
      </c>
      <c r="L2" s="94" t="str">
        <f>IFERROR(VLOOKUP(D2,DB!A:I,9,0),"")</f>
        <v>Latis</v>
      </c>
    </row>
    <row r="3" spans="1:16" ht="15" customHeight="1">
      <c r="A3" s="119"/>
      <c r="B3" s="119" t="str">
        <f>IFERROR(VLOOKUP(D3,DB!A:K,11,0),"")</f>
        <v/>
      </c>
      <c r="C3" s="120"/>
      <c r="D3" s="121"/>
      <c r="E3" s="98"/>
      <c r="F3" s="123"/>
      <c r="G3" s="124">
        <f ca="1">IFERROR(NOW()-F3,"")</f>
        <v>45959.811092361109</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45959.811092361109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45959.811092361109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45959.811092361109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45959.811092361109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45959.811092361109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45959.811092361109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45959.811092361109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45959.811092361109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45959.811092361109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45959.811092361109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45959.811092361109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45959.811092361109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45959.811092361109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45959.811092361109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45959.811092361109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45959.811092361109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45959.811092361109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45959.811092361109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45959.811092361109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45959.811092361109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45959.811092361109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45959.811092361109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45959.811092361109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45959.811092361109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45959.811092361109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45959.811092361109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45959.811092361109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45959.811092361109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45959.811092361109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45959.811092361109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45959.811092361109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45959.811092361109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45959.811092361109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45959.811092361109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45959.811092361109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45959.811092361109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45959.811092361109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45959.811092361109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45959.811092361109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45959.811092361109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45959.811092361109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45959.811092361109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45959.811092361109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45959.811092361109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45959.811092361109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45959.811092361109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45959.811092361109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45959.811092361109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45959.811092361109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45959.811092361109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45959.811092361109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45959.811092361109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45959.811092361109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45959.811092361109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45959.811092361109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45959.811092361109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45959.811092361109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45959.811092361109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45959.811092361109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45959.811092361109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45959.811092361109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45959.811092361109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45959.811092361109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45959.811092361109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45959.811092361109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45959.811092361109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45959.811092361109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45959.811092361109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45959.811092361109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45959.811092361109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45959.811092361109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45959.811092361109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45959.811092361109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45959.811092361109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45959.811092361109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45959.811092361109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45959.811092361109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45959.811092361109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45959.811092361109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45959.811092361109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45959.811092361109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45959.811092361109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45959.811092361109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45959.811092361109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45959.811092361109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45959.811092361109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45959.811092361109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45959.811092361109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45959.811092361109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45959.811092361109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45959.811092361109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45959.811092361109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45959.811092361109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45959.811092361109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45959.811092361109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45959.811092361109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45959.811092361109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45959.811092361109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45959.811092361109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45959.811092361109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45959.811092361109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45959.811092361109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45959.811092361109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45959.811092361109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45959.811092361109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45959.811092361109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45959.811092361109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45959.811092361109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45959.811092361109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45959.811092361109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45959.811092361109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45959.811092361109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45959.811092361109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45959.811092361109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45959.811092361109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45959.811092361109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45959.811092361109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45959.811092361109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45959.811092361109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45959.811092361109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45959.811092361109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45959.811092361109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45959.811092361109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45959.811092361109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45959.811092361109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45959.811092361109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45959.811092361109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45959.811092361109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45959.811092361109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45959.811092361109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45959.811092361109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45959.811092361109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45959.811092361109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45959.811092361109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45959.811092361109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45959.811092361109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45959.811092361109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45959.811092361109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45959.811092361109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45959.811092361109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45959.811092361109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45959.811092361109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45959.811092361109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45959.811092361109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45959.811092361109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45959.811092361109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45959.811092361109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45959.811092361109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45959.811092361109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45959.811092361109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45959.811092361109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45959.811092361109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45959.811092361109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45959.811092361109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45959.811092361109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45959.811092361109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45959.811092361109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45959.811092361109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45959.811092361109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45959.811092361109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45959.811092361109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45959.811092361109</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45959.811092361109</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67.97903217592102</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39106</v>
      </c>
      <c r="F3" s="38">
        <v>45926.188877314817</v>
      </c>
      <c r="G3" s="144">
        <f t="shared" ref="G3" ca="1" si="0">IFERROR(NOW()-F3,"")</f>
        <v>33.622215046292695</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39106</v>
      </c>
      <c r="F4" s="153">
        <v>45948.661111111112</v>
      </c>
      <c r="G4" s="154">
        <f ca="1">IFERROR(NOW()-F4,"")</f>
        <v>11.149981249996927</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39106</v>
      </c>
      <c r="F5" s="153">
        <v>45959.68372685185</v>
      </c>
      <c r="G5" s="154">
        <f ca="1">IFERROR(NOW()-F5,"")</f>
        <v>0.12736550925910706</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15">
      <c r="A8" s="152" t="s">
        <v>39128</v>
      </c>
      <c r="B8" s="152" t="str">
        <f>IFERROR(VLOOKUP(D8,DB!A:K,11,0),"")</f>
        <v>R5</v>
      </c>
      <c r="C8" s="152">
        <v>1</v>
      </c>
      <c r="D8" s="152" t="s">
        <v>38388</v>
      </c>
      <c r="E8" s="152" t="s">
        <v>39021</v>
      </c>
      <c r="F8" s="153">
        <v>45959.776261574072</v>
      </c>
      <c r="G8" s="154">
        <f ca="1">IFERROR(NOW()-F8,"")</f>
        <v>3.4830787037208211E-2</v>
      </c>
      <c r="H8" s="153">
        <v>45959.770173611112</v>
      </c>
      <c r="I8" s="152" t="str">
        <f>IFERROR(VLOOKUP(D8,DB!A:F,6,0),"")</f>
        <v>SCECO</v>
      </c>
      <c r="J8" s="152" t="str">
        <f>IFERROR(VLOOKUP(D8,DB!A:G,7,0),"")</f>
        <v>Good</v>
      </c>
      <c r="K8" s="152" t="s">
        <v>39129</v>
      </c>
      <c r="L8" s="152" t="str">
        <f>IFERROR(VLOOKUP(D8,DB!A:I,9,0),"")</f>
        <v>Latis</v>
      </c>
    </row>
    <row r="9" spans="1:13" ht="30.75">
      <c r="A9" s="152" t="s">
        <v>39130</v>
      </c>
      <c r="B9" s="152" t="str">
        <f>IFERROR(VLOOKUP(D9,DB!A:K,11,0),"")</f>
        <v>R5</v>
      </c>
      <c r="C9" s="152">
        <v>2</v>
      </c>
      <c r="D9" s="152" t="s">
        <v>38430</v>
      </c>
      <c r="E9" s="152" t="s">
        <v>39021</v>
      </c>
      <c r="F9" s="153">
        <v>45959.793969907405</v>
      </c>
      <c r="G9" s="154">
        <f ca="1">IFERROR(NOW()-F9,"")</f>
        <v>1.7122453704359941E-2</v>
      </c>
      <c r="H9" s="153">
        <v>45959.786412037036</v>
      </c>
      <c r="I9" s="152" t="str">
        <f>IFERROR(VLOOKUP(D9,DB!A:F,6,0),"")</f>
        <v>SCECO</v>
      </c>
      <c r="J9" s="152" t="str">
        <f>IFERROR(VLOOKUP(D9,DB!A:G,7,0),"")</f>
        <v>Good</v>
      </c>
      <c r="K9" s="152" t="s">
        <v>39131</v>
      </c>
      <c r="L9" s="152" t="str">
        <f>IFERROR(VLOOKUP(D9,DB!A:I,9,0),"")</f>
        <v>Latis</v>
      </c>
    </row>
    <row r="10" spans="1:13" ht="15">
      <c r="A10" s="152" t="s">
        <v>39132</v>
      </c>
      <c r="B10" s="152" t="str">
        <f>IFERROR(VLOOKUP(D10,DB!A:K,11,0),"")</f>
        <v>R5</v>
      </c>
      <c r="C10" s="152">
        <v>2</v>
      </c>
      <c r="D10" s="152" t="s">
        <v>38407</v>
      </c>
      <c r="E10" s="152" t="s">
        <v>39021</v>
      </c>
      <c r="F10" s="153">
        <v>45959.801898148151</v>
      </c>
      <c r="G10" s="154">
        <f ca="1">IFERROR(NOW()-F10,"")</f>
        <v>9.1942129583912902E-3</v>
      </c>
      <c r="H10" s="153">
        <v>45959.792569444442</v>
      </c>
      <c r="I10" s="152" t="str">
        <f>IFERROR(VLOOKUP(D10,DB!A:F,6,0),"")</f>
        <v>SCECO</v>
      </c>
      <c r="J10" s="152" t="str">
        <f>IFERROR(VLOOKUP(D10,DB!A:G,7,0),"")</f>
        <v>Good</v>
      </c>
      <c r="K10" s="152" t="s">
        <v>39133</v>
      </c>
      <c r="L10" s="152" t="str">
        <f>IFERROR(VLOOKUP(D10,DB!A:I,9,0),"")</f>
        <v>Latis</v>
      </c>
    </row>
    <row r="11" spans="1:13" ht="15">
      <c r="A11" s="152"/>
      <c r="B11" s="152" t="str">
        <f>IFERROR(VLOOKUP(D11,DB!A:K,11,0),"")</f>
        <v/>
      </c>
      <c r="C11" s="152"/>
      <c r="D11"/>
      <c r="E11" s="152"/>
      <c r="F11" s="153"/>
      <c r="G11" s="154">
        <f ca="1">IFERROR(NOW()-F11,"")</f>
        <v>45959.811092361109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45959.811092361109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45959.811092361109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45959.811092361109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45959.811092361109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45959.811092361109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45959.811092361109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45959.811092361109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45959.811092361109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45959.811092361109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45959.811092361109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45959.811092361109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45959.811092361109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45959.811092361109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45959.811092361109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45959.811092361109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45959.811092361109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45959.811092361109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45959.811092361109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45959.811092361109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45959.811092361109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45959.811092361109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45959.811092361109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45959.811092361109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45959.811092361109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45959.811092361109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45959.811092361109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45959.811092361109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45959.811092361109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45959.811092361109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45959.811092361109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45959.811092361109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45959.811092361109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45959.811092361109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45959.811092361109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45959.811092361109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45959.811092361109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45959.811092361109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45959.811092361109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45959.811092361109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45959.811092361109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45959.811092361109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45959.811092361109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45959.811092361109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45959.811092361109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45959.811092361109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45959.811092361109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45959.811092361109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45959.811092361109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45959.811092361109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45959.811092361109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45959.811092361109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45959.811092361109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45959.811092361109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45959.811092361109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45959.811092361109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45959.811092361109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45959.811092361109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45959.811092361109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45959.811092361109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45959.811092361109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45959.811092361109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45959.811092361109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45959.811092361109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45959.811092361109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45959.811092361109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45959.811092361109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45959.811092361109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45959.811092361109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45959.811092361109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45959.811092361109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45959.811092361109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45959.811092361109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45959.811092361109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45959.811092361109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45959.811092361109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45959.811092361109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45959.811092361109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45959.811092361109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45959.811092361109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45959.811092361109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45959.811092361109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45959.811092361109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45959.811092361109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45959.811092361109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45959.811092361109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45959.811092361109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45959.811092361109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45959.811092361109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45959.811092361109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45959.811092361109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45959.811092361109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45959.811092361109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45959.811092361109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45959.811092361109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45959.811092361109</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45959.811092361109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45959.811092361109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45959.811092361109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45959.811092361109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45959.811092361109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45959.811092361109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45959.811092361109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45959.811092361109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45959.811092361109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45959.811092361109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45959.811092361109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45959.811092361109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45959.811092361109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45959.811092361109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45959.811092361109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45959.811092361109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45959.811092361109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45959.811092361109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45959.811092361109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45959.811092361109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45959.811092361109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45959.811092361109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45959.811092361109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45959.811092361109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45959.811092361109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45959.811092361109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45959.811092361109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45959.811092361109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45959.811092361109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45959.811092361109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45959.811092361109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45959.811092361109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45959.811092361109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45959.811092361109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45959.811092361109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45959.811092361109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45959.811092361109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45959.811092361109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45959.811092361109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45959.811092361109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45959.811092361109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45959.811092361109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45959.811092361109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45959.811092361109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45959.811092361109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45959.811092361109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45959.811092361109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45959.811092361109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45959.811092361109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45959.811092361109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45959.811092361109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45959.811092361109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45959.811092361109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45959.811092361109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45959.811092361109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45959.811092361109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45959.811092361109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45959.811092361109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45959.811092361109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45959.811092361109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45959.811092361109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45959.811092361109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45959.811092361109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45959.811092361109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45959.811092361109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45959.811092361109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45959.811092361109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45959.811092361109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45959.811092361109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45959.811092361109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45959.811092361109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45959.811092361109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45959.811092361109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45959.811092361109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45959.811092361109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45959.811092361109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45959.811092361109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45959.811092361109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45959.811092361109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45959.811092361109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45959.811092361109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45959.811092361109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45959.811092361109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45959.811092361109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45959.811092361109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45959.811092361109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45959.811092361109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45959.811092361109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45959.811092361109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45959.811092361109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45959.811092361109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45959.811092361109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45959.811092361109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45959.811092361109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45959.811092361109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45959.811092361109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45959.811092361109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45959.811092361109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45959.811092361109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45959.811092361109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45959.811092361109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45959.811092361109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45959.811092361109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45959.811092361109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45959.811092361109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45959.811092361109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45959.811092361109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45959.811092361109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45959.811092361109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45959.811092361109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45959.811092361109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45959.811092361109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45959.811092361109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45959.811092361109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45959.811092361109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45959.811092361109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45959.811092361109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45959.811092361109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45959.811092361109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45959.811092361109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45959.811092361109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45959.811092361109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45959.811092361109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45959.811092361109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45959.811092361109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45959.811092361109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45959.811092361109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45959.811092361109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45959.811092361109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45959.811092361109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45959.811092361109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45959.811092361109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45959.811092361109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45959.811092361109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45959.811092361109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45959.811092361109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45959.811092361109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45959.811092361109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45959.811092361109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45959.811092361109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45959.811092361109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45959.811092361109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45959.811092361109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45959.811092361109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45959.811092361109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45959.811092361109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45959.811092361109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45959.811092361109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45959.811092361109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45959.811092361109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45959.811092361109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45959.811092361109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45959.811092361109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45959.811092361109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45959.811092361109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45959.811092361109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45959.811092361109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45959.811092361109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45959.811092361109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45959.811092361109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45959.811092361109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45959.811092361109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45959.811092361109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45959.811092361109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45959.811092361109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45959.811092361109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45959.811092361109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45959.811092361109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45959.811092361109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45959.811092361109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45959.811092361109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45959.811092361109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45959.811092361109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45959.811092361109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45959.811092361109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45959.811092361109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45959.811092361109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45959.811092361109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45959.811092361109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45959.811092361109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45959.811092361109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45959.811092361109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45959.811092361109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45959.811092361109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45959.811092361109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45959.811092361109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45959.811092361109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45959.811092361109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45959.811092361109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45959.811092361109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45959.811092361109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45959.811092361109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45959.811092361109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45959.811092361109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45959.811092361109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45959.811092361109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45959.811092361109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45959.811092361109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45959.811092361109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45959.811092361109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45959.811092361109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45959.811092361109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45959.811092361109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45959.811092361109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45959.811092361109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45959.811092361109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45959.811092361109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45959.811092361109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45959.811092361109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45959.811092361109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45959.811092361109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45959.811092361109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45959.811092361109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45959.811092361109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45959.811092361109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45959.811092361109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45959.811092361109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45959.811092361109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45959.811092361109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45959.811092361109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45959.811092361109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45959.811092361109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45959.811092361109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45959.811092361109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45959.811092361109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45959.811092361109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45959.811092361109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45959.811092361109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45959.811092361109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45959.811092361109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45959.811092361109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45959.811092361109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45959.811092361109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45959.811092361109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45959.811092361109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45959.811092361109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45959.811092361109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45959.811092361109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45959.811092361109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45959.811092361109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45959.811092361109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45959.811092361109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45959.811092361109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45959.811092361109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45959.811092361109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45959.811092361109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45959.811092361109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45959.811092361109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45959.811092361109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45959.811092361109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45959.811092361109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45959.811092361109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45959.811092361109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45959.811092361109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45959.811092361109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45959.811092361109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45959.811092361109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45959.811092361109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45959.811092361109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45959.811092361109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45959.811092361109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45959.811092361109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45959.811092361109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45959.811092361109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45959.811092361109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45959.811092361109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45959.811092361109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45959.811092361109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45959.811092361109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45959.811092361109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45959.811092361109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45959.811092361109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45959.811092361109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45959.811092361109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45959.811092361109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45959.811092361109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45959.811092361109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45959.811092361109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45959.811092361109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45959.811092361109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45959.811092361109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45959.811092361109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45959.811092361109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45959.811092361109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45959.811092361109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45959.811092361109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45959.811092361109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45959.811092361109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45959.811092361109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45959.811092361109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45959.811092361109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45959.811092361109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45959.811092361109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45959.811092361109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45959.811092361109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45959.811092361109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45959.811092361109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45959.811092361109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45959.811092361109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45959.811092361109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45959.811092361109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45959.811092361109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45959.811092361109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45959.811092361109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45959.811092361109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45959.811092361109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45959.811092361109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45959.811092361109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45959.811092361109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45959.811092361109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45959.811092361109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45959.811092361109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45959.811092361109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45959.811092361109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45959.811092361109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45959.811092361109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45959.811092361109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45959.811092361109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45959.811092361109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45959.811092361109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45959.811092361109</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299"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45959.811092361109</v>
      </c>
      <c r="H2" s="107"/>
      <c r="I2" s="103" t="str">
        <f>IFERROR(VLOOKUP(D2,DB!A:F,6,0),"")</f>
        <v>SCECO</v>
      </c>
      <c r="J2" s="102" t="str">
        <f>IFERROR(VLOOKUP(D2,DB!A:G,7,0),"")</f>
        <v>Good</v>
      </c>
      <c r="K2" s="108" t="s">
        <v>39134</v>
      </c>
      <c r="L2" s="109" t="str">
        <f>IFERROR(VLOOKUP(D2,DB!A:I,9,0),"")</f>
        <v>Latis</v>
      </c>
    </row>
    <row r="3" spans="1:16383" ht="31.5" customHeight="1">
      <c r="A3" s="104" t="s">
        <v>39135</v>
      </c>
      <c r="B3" s="103" t="str">
        <f>IFERROR(VLOOKUP(D3,DB!A:K,11,0),"")</f>
        <v>R6</v>
      </c>
      <c r="C3" s="105"/>
      <c r="D3" s="103" t="s">
        <v>39006</v>
      </c>
      <c r="E3" s="106" t="s">
        <v>39021</v>
      </c>
      <c r="F3" s="107">
        <v>45959.716307870367</v>
      </c>
      <c r="G3" s="77">
        <f ca="1">IFERROR(NOW()-F3,"-")</f>
        <v>9.478449074231321E-2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45959.811092361109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45959.811092361109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45959.811092361109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45959.811092361109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45959.811092361109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45959.811092361109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45959.811092361109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45959.811092361109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45959.811092361109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45959.811092361109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45959.811092361109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45959.811092361109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45959.811092361109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45959.811092361109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45959.811092361109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45959.811092361109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45959.811092361109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45959.811092361109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45959.811092361109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45959.811092361109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45959.811092361109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45959.811092361109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45959.811092361109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45959.811092361109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45959.811092361109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45959.811092361109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45959.811092361109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45959.811092361109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45959.811092361109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45959.811092361109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45959.811092361109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45959.811092361109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45959.811092361109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45959.811092361109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45959.811092361109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45959.811092361109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45959.811092361109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45959.811092361109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45959.811092361109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45959.811092361109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45959.811092361109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45959.811092361109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45959.811092361109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45959.811092361109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45959.811092361109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45959.811092361109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45959.811092361109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45959.811092361109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45959.811092361109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45959.811092361109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45959.811092361109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45959.811092361109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45959.811092361109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45959.811092361109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45959.811092361109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45959.811092361109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45959.811092361109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45959.811092361109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45959.811092361109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45959.811092361109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45959.811092361109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45959.811092361109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45959.811092361109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45959.811092361109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45959.811092361109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45959.811092361109</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2025-10-29T16:30:26Z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