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4" documentId="120_S{2AC9BD13-BADA-5192-A53E-5A8FF88502F6}" xr6:coauthVersionLast="47" xr6:coauthVersionMax="47" xr10:uidLastSave="{B5959192-B8F5-4937-91D6-CD72B9758BB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<sst xmlns="http://schemas.openxmlformats.org/spreadsheetml/2006/main" count="180283" uniqueCount="39124">
  <si>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</si>
  <si>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</si>
  <si>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</si>
  <si>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</si>
  <si>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</si>
  <si>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</si>
  <si>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</si>
  <si>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</si>
  <si>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</si>
  <si>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</si>
  <si>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</si>
  <si>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</si>
  <si>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</si>
  <si>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</si>
  <si>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</si>
  <si>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</si>
  <si>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</si>
  <si>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</si>
  <si>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</si>
  <si>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</si>
  <si>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</si>
  <si>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</si>
  <si>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</si>
  <si>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</si>
  <si>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</si>
  <si>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</si>
  <si>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</si>
  <si>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</si>
  <si>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</si>
  <si>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</si>
  <si>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</si>
  <si>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</si>
  <si>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</si>
  <si>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</si>
  <si>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</si>
  <si>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</si>
  <si>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</si>
  <si>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</si>
  <si>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</si>
  <si>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</si>
  <si>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</si>
  <si>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</si>
  <si>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</si>
  <si>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</si>
  <si>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</si>
  <si>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</si>
  <si>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</si>
  <si>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</si>
  <si>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</si>
  <si>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</si>
  <si>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</si>
  <si>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</si>
  <si>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</si>
  <si>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</si>
  <si>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</si>
  <si>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</si>
  <si>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</si>
  <si>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</si>
  <si>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</si>
  <si>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</si>
  <si>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</si>
  <si>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</si>
  <si>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</si>
  <si>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</si>
  <si>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</si>
  <si>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</si>
  <si>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</si>
  <si>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</si>
  <si>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</si>
  <si>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</si>
  <si>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</si>
  <si>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</si>
  <si>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</si>
  <si>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</si>
  <si>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</si>
  <si>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</si>
  <si>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</si>
  <si>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</si>
  <si>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</si>
  <si>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</si>
  <si>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</si>
  <si>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</si>
  <si>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</si>
  <si>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</si>
  <si>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</si>
  <si>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</si>
  <si>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</si>
  <si>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</si>
  <si>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</si>
  <si>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</si>
  <si>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</si>
  <si>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</si>
  <si>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</si>
  <si>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</si>
  <si>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</si>
  <si>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</si>
  <si>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</si>
  <si>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</si>
  <si>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</si>
  <si>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</si>
  <si>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</si>
  <si>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</si>
  <si>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</si>
  <si>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</si>
  <si>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</si>
  <si>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</si>
  <si>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</si>
  <si>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</si>
  <si>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</si>
  <si>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</si>
  <si>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</si>
  <si>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</si>
  <si>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</si>
  <si>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</si>
  <si>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</si>
  <si>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</si>
  <si>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</si>
  <si>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</si>
  <si>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</si>
  <si>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</si>
  <si>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</si>
  <si>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</si>
  <si>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</si>
  <si>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</si>
  <si>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</si>
  <si>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</si>
  <si>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</si>
  <si>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</si>
  <si>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</si>
  <si>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</si>
  <si>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</si>
  <si>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</si>
  <si>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</si>
  <si>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</si>
  <si>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</si>
  <si>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</si>
  <si>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</si>
  <si>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</si>
  <si>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</si>
  <si>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</si>
  <si>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</si>
  <si>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</si>
  <si>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</si>
  <si>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</si>
  <si>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</si>
  <si>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</si>
  <si>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</si>
  <si>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</si>
  <si>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</si>
  <si>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</si>
  <si>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</si>
  <si>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</si>
  <si>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</si>
  <si>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</si>
  <si>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</si>
  <si>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</si>
  <si>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</si>
  <si>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</si>
  <si>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</si>
  <si>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</si>
  <si>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</si>
  <si>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</si>
  <si>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</si>
  <si>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</si>
  <si>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</si>
  <si>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</si>
  <si>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</si>
  <si>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</si>
  <si>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</si>
  <si>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</si>
  <si>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</si>
  <si>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</si>
  <si>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</si>
  <si>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</si>
  <si>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</si>
  <si>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</si>
  <si>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</si>
  <si>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</si>
  <si>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</si>
  <si>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</si>
  <si>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</si>
  <si>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</si>
  <si>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</si>
  <si>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</si>
  <si>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</si>
  <si>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</si>
  <si>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</si>
  <si>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</si>
  <si>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</si>
  <si>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</si>
  <si>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</si>
  <si>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</si>
  <si>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</si>
  <si>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</si>
  <si>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</si>
  <si>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</si>
  <si>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</si>
  <si>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</si>
  <si>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</si>
  <si>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</si>
  <si>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</si>
  <si>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</si>
  <si>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</si>
  <si>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</si>
  <si>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</si>
  <si>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</si>
  <si>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</si>
  <si>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</si>
  <si>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</si>
  <si>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</si>
  <si>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</si>
  <si>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</si>
  <si>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</si>
  <si>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</si>
  <si>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</si>
  <si>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</si>
  <si>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</si>
  <si>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</si>
  <si>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</si>
  <si>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</si>
  <si>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</si>
  <si>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</si>
  <si>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</si>
  <si>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</si>
  <si>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</si>
  <si>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</si>
  <si>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</si>
  <si>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</si>
  <si>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</si>
  <si>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</si>
  <si>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</si>
  <si>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</si>
  <si>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</si>
  <si>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</si>
  <si>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</si>
  <si>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</si>
  <si>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</si>
  <si>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</si>
  <si>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</si>
  <si>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</si>
  <si>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</si>
  <si>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</si>
  <si>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</si>
  <si>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</si>
  <si>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</si>
  <si>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</si>
  <si>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</si>
  <si>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</si>
  <si>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</si>
  <si>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</si>
  <si>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</si>
  <si>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</si>
  <si>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</si>
  <si>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</si>
  <si>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</si>
  <si>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</si>
  <si>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</si>
  <si>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</si>
  <si>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</si>
  <si>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</si>
  <si>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</si>
  <si>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</si>
  <si>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</si>
  <si>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</si>
  <si>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</si>
  <si>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</si>
  <si>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</si>
  <si>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</si>
  <si>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</si>
  <si>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</si>
  <si>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</si>
  <si>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</si>
  <si>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</si>
  <si>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</si>
  <si>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</si>
  <si>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</si>
  <si>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</si>
  <si>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</si>
  <si>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</si>
  <si>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</si>
  <si>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</si>
  <si>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</si>
  <si>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</si>
  <si>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</si>
  <si>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</si>
  <si>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</si>
  <si>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</si>
  <si>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</si>
  <si>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</si>
  <si>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</si>
  <si>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</si>
  <si>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</si>
  <si>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</si>
  <si>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</si>
  <si>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</si>
  <si>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</si>
  <si>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</si>
  <si>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</si>
  <si>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</si>
  <si>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</si>
  <si>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</si>
  <si>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</si>
  <si>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</si>
  <si>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</si>
  <si>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</si>
  <si>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</si>
  <si>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</si>
  <si>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</si>
  <si>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</si>
  <si>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</si>
  <si>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</si>
  <si>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</si>
  <si>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</si>
  <si>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</si>
  <si>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</si>
  <si>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</si>
  <si>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</si>
  <si>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</si>
  <si>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</si>
  <si>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</si>
  <si>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</si>
  <si>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</si>
  <si>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</si>
  <si>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</si>
  <si>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</si>
  <si>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</si>
  <si>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</si>
  <si>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</si>
  <si>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</si>
  <si>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</si>
  <si>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</si>
  <si>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</si>
  <si>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</si>
  <si>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</si>
  <si>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</si>
  <si>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</si>
  <si>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</si>
  <si>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</si>
  <si>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</si>
  <si>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</si>
  <si>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</si>
  <si>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</si>
  <si>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</si>
  <si>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</si>
  <si>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</si>
  <si>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</si>
  <si>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</si>
  <si>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</si>
  <si>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</si>
  <si>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</si>
  <si>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</si>
  <si>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</si>
  <si>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</si>
  <si>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</si>
  <si>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</si>
  <si>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</si>
  <si>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</si>
  <si>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</si>
  <si>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</si>
  <si>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</si>
  <si>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</si>
  <si>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</si>
  <si>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</si>
  <si>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</si>
  <si>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</si>
  <si>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</si>
  <si>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</si>
  <si>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</si>
  <si>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</si>
  <si>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</si>
  <si>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</si>
  <si>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</si>
  <si>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</si>
  <si>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</si>
  <si>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</si>
  <si>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</si>
  <si>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</si>
  <si>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</si>
  <si>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</si>
  <si>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</si>
  <si>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</si>
  <si>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</si>
  <si>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</si>
  <si>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</si>
  <si>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</si>
  <si>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</si>
  <si>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</si>
  <si>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</si>
  <si>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</si>
  <si>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</si>
  <si>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</si>
  <si>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</si>
  <si>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</si>
  <si>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</si>
  <si>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</si>
  <si>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</si>
  <si>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</si>
  <si>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</si>
  <si>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</si>
  <si>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</si>
  <si>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</si>
  <si>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</si>
  <si>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</si>
  <si>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</si>
  <si>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</si>
  <si>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</si>
  <si>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</si>
  <si>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</si>
  <si>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</si>
  <si>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</si>
  <si>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</si>
  <si>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</si>
  <si>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</si>
  <si>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</si>
  <si>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</si>
  <si>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</si>
  <si>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</si>
  <si>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</si>
  <si>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</si>
  <si>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</si>
  <si>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</si>
  <si>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</si>
  <si>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</si>
  <si>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</si>
  <si>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</si>
  <si>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</si>
  <si>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</si>
  <si>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</si>
  <si>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</si>
  <si>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</si>
  <si>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</si>
  <si>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</si>
  <si>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</si>
  <si>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</si>
  <si>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</si>
  <si>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</si>
  <si>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</si>
  <si>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</si>
  <si>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</si>
  <si>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</si>
  <si>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</si>
  <si>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</si>
  <si>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</si>
  <si>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</si>
  <si>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</si>
  <si>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</si>
  <si>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</si>
  <si>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</si>
  <si>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</si>
  <si>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</si>
  <si>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</si>
  <si>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</si>
  <si>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</si>
  <si>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</si>
  <si>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</si>
  <si>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</si>
  <si>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</si>
  <si>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</si>
  <si>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</si>
  <si>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</si>
  <si>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</si>
  <si>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</si>
  <si>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</si>
  <si>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</si>
  <si>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</si>
  <si>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</si>
  <si>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</si>
  <si>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</si>
  <si>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</si>
  <si>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</si>
  <si>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</si>
  <si>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</si>
  <si>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</si>
  <si>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</si>
  <si>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</si>
  <si>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</si>
  <si>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</si>
  <si>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</si>
  <si>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</si>
  <si>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</si>
  <si>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</si>
  <si>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</si>
  <si>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</si>
  <si>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</si>
  <si>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</si>
  <si>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</si>
  <si>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</si>
  <si>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</si>
  <si>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</si>
  <si>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</si>
  <si>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</si>
  <si>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</si>
  <si>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</si>
  <si>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</si>
  <si>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</si>
  <si>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</si>
  <si>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</si>
  <si>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</si>
  <si>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</si>
  <si>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</si>
  <si>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</si>
  <si>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</si>
  <si>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</si>
  <si>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</si>
  <si>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</si>
  <si>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</si>
  <si>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</si>
  <si>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</si>
  <si>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</si>
  <si>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</si>
  <si>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</si>
  <si>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</si>
  <si>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</si>
  <si>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</si>
  <si>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</si>
  <si>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</si>
  <si>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</si>
  <si>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</si>
  <si>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</si>
  <si>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</si>
  <si>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</si>
  <si>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</si>
  <si>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</si>
  <si>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</si>
  <si>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</si>
  <si>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</si>
  <si>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</si>
  <si>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</si>
  <si>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</si>
  <si>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</si>
  <si>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</si>
  <si>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</si>
  <si>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</si>
  <si>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</si>
  <si>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</si>
  <si>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</si>
  <si>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</si>
  <si>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</si>
  <si>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</si>
  <si>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</si>
  <si>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</si>
  <si>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</si>
  <si>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</si>
  <si>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</si>
  <si>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</si>
  <si>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</si>
  <si>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</si>
  <si>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</si>
  <si>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</si>
  <si>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</si>
  <si>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</si>
  <si>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</si>
  <si>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</si>
  <si>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</si>
  <si>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</si>
  <si>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</si>
  <si>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</si>
  <si>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</si>
  <si>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</si>
  <si>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</si>
  <si>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</si>
  <si>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</si>
  <si>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</si>
  <si>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</si>
  <si>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</si>
  <si>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</si>
  <si>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</si>
  <si>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</si>
  <si>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</si>
  <si>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</si>
  <si>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</si>
  <si>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</si>
  <si>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</si>
  <si>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</si>
  <si>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</si>
  <si>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</si>
  <si>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</si>
  <si>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</si>
  <si>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</si>
  <si>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</si>
  <si>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</si>
  <si>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</si>
  <si>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</si>
  <si>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</si>
  <si>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</si>
  <si>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</si>
  <si>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</si>
  <si>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</si>
  <si>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</si>
  <si>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</si>
  <si>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</si>
  <si>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</si>
  <si>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</si>
  <si>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</si>
  <si>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</si>
  <si>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</si>
  <si>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</si>
  <si>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</si>
  <si>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</si>
  <si>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</si>
  <si>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</si>
  <si>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</si>
  <si>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</si>
  <si>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</si>
  <si>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</si>
  <si>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</si>
  <si>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</si>
  <si>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</si>
  <si>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</si>
  <si>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</si>
  <si>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</si>
  <si>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</si>
  <si>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</si>
  <si>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</si>
  <si>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</si>
  <si>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</si>
  <si>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</si>
  <si>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</si>
  <si>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</si>
  <si>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</si>
  <si>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</si>
  <si>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</si>
  <si>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</si>
  <si>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</si>
  <si>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</si>
  <si>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</si>
  <si>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</si>
  <si>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</si>
  <si>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</si>
  <si>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</si>
  <si>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</si>
  <si>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</si>
  <si>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</si>
  <si>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</si>
  <si>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</si>
  <si>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</si>
  <si>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</si>
  <si>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</si>
  <si>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</si>
  <si>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</si>
  <si>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</si>
  <si>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</si>
  <si>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</si>
  <si>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</si>
  <si>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</si>
  <si>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</si>
  <si>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</si>
  <si>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</si>
  <si>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</si>
  <si>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</si>
  <si>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</si>
  <si>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</si>
  <si>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</si>
  <si>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</si>
  <si>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</si>
  <si>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</si>
  <si>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</si>
  <si>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</si>
  <si>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</si>
  <si>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</si>
  <si>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</si>
  <si>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</si>
  <si>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</si>
  <si>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</si>
  <si>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</si>
  <si>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</si>
  <si>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</si>
  <si>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</si>
  <si>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</si>
  <si>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</si>
  <si>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</si>
  <si>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</si>
  <si>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</si>
  <si>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</si>
  <si>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</si>
  <si>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</si>
  <si>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</si>
  <si>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</si>
  <si>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</si>
  <si>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</si>
  <si>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</si>
  <si>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</si>
  <si>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</si>
  <si>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</si>
  <si>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</si>
  <si>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</si>
  <si>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</si>
  <si>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</si>
  <si>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</si>
  <si>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</si>
  <si>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</si>
  <si>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</si>
  <si>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</si>
  <si>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</si>
  <si>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</si>
  <si>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</si>
  <si>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</si>
  <si>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</si>
  <si>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</si>
  <si>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</si>
  <si>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</si>
  <si>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</si>
  <si>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</si>
  <si>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</si>
  <si>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</si>
  <si>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</si>
  <si>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</si>
  <si>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</si>
  <si>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</si>
  <si>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</si>
  <si>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</si>
  <si>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</si>
  <si>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</si>
  <si>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</si>
  <si>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</si>
  <si>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</si>
  <si>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</si>
  <si>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</si>
  <si>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</si>
  <si>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</si>
  <si>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</si>
  <si>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</si>
  <si>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</si>
  <si>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</si>
  <si>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</si>
  <si>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</si>
  <si>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</si>
  <si>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</si>
  <si>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</si>
  <si>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</si>
  <si>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</si>
  <si>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</si>
  <si>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</si>
  <si>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</si>
  <si>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</si>
  <si>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</si>
  <si>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</si>
  <si>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</si>
  <si>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</si>
  <si>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</si>
  <si>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</si>
  <si>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</si>
  <si>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</si>
  <si>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</si>
  <si>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</si>
  <si>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</si>
  <si>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</si>
  <si>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</si>
  <si>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</si>
  <si>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</si>
  <si>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</si>
  <si>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</si>
  <si>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</si>
  <si>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</si>
  <si>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</si>
  <si>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</si>
  <si>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</si>
  <si>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</si>
  <si>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</si>
  <si>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</si>
  <si>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</si>
  <si>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</si>
  <si>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</si>
  <si>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</si>
  <si>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</si>
  <si>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</si>
  <si>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</si>
  <si>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</si>
  <si>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</si>
  <si>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</si>
  <si>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</si>
  <si>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</si>
  <si>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</si>
  <si>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</si>
  <si>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</si>
  <si>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</si>
  <si>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</si>
  <si>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</si>
  <si>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</si>
  <si>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</si>
  <si>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</si>
  <si>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</si>
  <si>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</si>
  <si>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</si>
  <si>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</si>
  <si>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</si>
  <si>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</si>
  <si>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</si>
  <si>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</si>
  <si>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</si>
  <si>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</si>
  <si>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</si>
  <si>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</si>
  <si>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</si>
  <si>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</si>
  <si>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</si>
  <si>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</si>
  <si>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</si>
  <si>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</si>
  <si>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</si>
  <si>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</si>
  <si>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</si>
  <si>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</si>
  <si>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</si>
  <si>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</si>
  <si>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</si>
  <si>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</si>
  <si>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</si>
  <si>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</si>
  <si>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</si>
  <si>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</si>
  <si>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</si>
  <si>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</si>
  <si>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</si>
  <si>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</si>
  <si>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</si>
  <si>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</si>
  <si>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</si>
  <si>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</si>
  <si>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</si>
  <si>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</si>
  <si>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</si>
  <si>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</si>
  <si>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</si>
  <si>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</si>
  <si>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</si>
  <si>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</si>
  <si>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</si>
  <si>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</si>
  <si>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</si>
  <si>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</si>
  <si>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</si>
  <si>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</si>
  <si>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</si>
  <si>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</si>
  <si>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</si>
  <si>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</si>
  <si>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</si>
  <si>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</si>
  <si>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</si>
  <si>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</si>
  <si>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</si>
  <si>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</si>
  <si>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</si>
  <si>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</si>
  <si>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</si>
  <si>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</si>
  <si>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</si>
  <si>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</si>
  <si>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</si>
  <si>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</si>
  <si>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</si>
  <si>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</si>
  <si>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</si>
  <si>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</si>
  <si>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</si>
  <si>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</si>
  <si>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</si>
  <si>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</si>
  <si>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</si>
  <si>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</si>
  <si>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</si>
  <si>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</si>
  <si>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</si>
  <si>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</si>
  <si>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</si>
  <si>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</si>
  <si>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</si>
  <si>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</si>
  <si>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</si>
  <si>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</si>
  <si>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</si>
  <si>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</si>
  <si>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</si>
  <si>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</si>
  <si>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</si>
  <si>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</si>
  <si>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</si>
  <si>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</si>
  <si>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</si>
  <si>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</si>
  <si>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</si>
  <si>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</si>
  <si>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</si>
  <si>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</si>
  <si>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</si>
  <si>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</si>
  <si>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</si>
  <si>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</si>
  <si>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</si>
  <si>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</si>
  <si>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</si>
  <si>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</si>
  <si>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</si>
  <si>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</si>
  <si>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</si>
  <si>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</si>
  <si>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</si>
  <si>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</si>
  <si>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</si>
  <si>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</si>
  <si>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</si>
  <si>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</si>
  <si>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</si>
  <si>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</si>
  <si>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</si>
  <si>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</si>
  <si>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</si>
  <si>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</si>
  <si>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</si>
  <si>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</si>
  <si>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</si>
  <si>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</si>
  <si>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</si>
  <si>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</si>
  <si>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</si>
  <si>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</si>
  <si>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</si>
  <si>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</si>
  <si>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</si>
  <si>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</si>
  <si>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</si>
  <si>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</si>
  <si>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</si>
  <si>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</si>
  <si>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</si>
  <si>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</si>
  <si>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</si>
  <si>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</si>
  <si>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</si>
  <si>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</si>
  <si>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</si>
  <si>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</si>
  <si>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</si>
  <si>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</si>
  <si>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</si>
  <si>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</si>
  <si>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</si>
  <si>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</si>
  <si>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</si>
  <si>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</si>
  <si>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</si>
  <si>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</si>
  <si>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</si>
  <si>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</si>
  <si>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</si>
  <si>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</si>
  <si>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</si>
  <si>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</si>
  <si>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</si>
  <si>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</si>
  <si>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</si>
  <si>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</si>
  <si>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</si>
  <si>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</si>
  <si>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</si>
  <si>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</si>
  <si>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</si>
  <si>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</si>
  <si>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</si>
  <si>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</si>
  <si>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</si>
  <si>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</si>
  <si>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</si>
  <si>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</si>
  <si>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</si>
  <si>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</si>
  <si>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</si>
  <si>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</si>
  <si>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</si>
  <si>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</si>
  <si>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</si>
  <si>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</si>
  <si>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</si>
  <si>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</si>
  <si>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</si>
  <si>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</si>
  <si>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</si>
  <si>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</si>
  <si>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</si>
  <si>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</si>
  <si>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</si>
  <si>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</si>
  <si>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</si>
  <si>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</si>
  <si>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</si>
  <si>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</si>
  <si>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</si>
  <si>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</si>
  <si>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</si>
  <si>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</si>
  <si>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</si>
  <si>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</si>
  <si>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</si>
  <si>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</si>
  <si>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</si>
  <si>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</si>
  <si>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</si>
  <si>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</si>
  <si>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</si>
  <si>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</si>
  <si>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</si>
  <si>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</si>
  <si>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</si>
  <si>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</si>
  <si>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</si>
  <si>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</si>
  <si>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</si>
  <si>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</si>
  <si>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</si>
  <si>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</si>
  <si>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</si>
  <si>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</si>
  <si>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</si>
  <si>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</si>
  <si>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</si>
  <si>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</si>
  <si>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</si>
  <si>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</si>
  <si>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</si>
  <si>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</si>
  <si>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</si>
  <si>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</si>
  <si>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</si>
  <si>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</si>
  <si>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</si>
  <si>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</si>
  <si>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</si>
  <si>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</si>
  <si>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</si>
  <si>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</si>
  <si>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</si>
  <si>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</si>
  <si>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</si>
  <si>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</si>
  <si>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</si>
  <si>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</si>
  <si>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</si>
  <si>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</si>
  <si>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</si>
  <si>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</si>
  <si>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</si>
  <si>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</si>
  <si>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</si>
  <si>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</si>
  <si>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</si>
  <si>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</si>
  <si>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</si>
  <si>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</si>
  <si>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</si>
  <si>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</si>
  <si>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</si>
  <si>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</si>
  <si>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</si>
  <si>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</si>
  <si>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</si>
  <si>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</si>
  <si>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</si>
  <si>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</si>
  <si>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</si>
  <si>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</si>
  <si>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</si>
  <si>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</si>
  <si>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</si>
  <si>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</si>
  <si>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</si>
  <si>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</si>
  <si>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</si>
  <si>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</si>
  <si>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</si>
  <si>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</si>
  <si>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</si>
  <si>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</si>
  <si>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</si>
  <si>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</si>
  <si>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</si>
  <si>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</si>
  <si>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</si>
  <si>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</si>
  <si>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</si>
  <si>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</si>
  <si>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</si>
  <si>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</si>
  <si>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</si>
  <si>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</si>
  <si>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</si>
  <si>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</si>
  <si>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</si>
  <si>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</si>
  <si>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</si>
  <si>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</si>
  <si>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</si>
  <si>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</si>
  <si>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</si>
  <si>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</si>
  <si>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</si>
  <si>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</si>
  <si>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</si>
  <si>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</si>
  <si>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</si>
  <si>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</si>
  <si>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</si>
  <si>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</si>
  <si>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</si>
  <si>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</si>
  <si>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</si>
  <si>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</si>
  <si>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</si>
  <si>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</si>
  <si>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</si>
  <si>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</si>
  <si>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</si>
  <si>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</si>
  <si>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</si>
  <si>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</si>
  <si>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</si>
  <si>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</si>
  <si>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</si>
  <si>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</si>
  <si>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</si>
  <si>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</si>
  <si>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</si>
  <si>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</si>
  <si>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</si>
  <si>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</si>
  <si>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</si>
  <si>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</si>
  <si>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</si>
  <si>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</si>
  <si>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</si>
  <si>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</si>
  <si>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</si>
  <si>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</si>
  <si>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</si>
  <si>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</si>
  <si>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</si>
  <si>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</si>
  <si>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</si>
  <si>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</si>
  <si>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</si>
  <si>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</si>
  <si>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</si>
  <si>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</si>
  <si>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</si>
  <si>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</si>
  <si>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</si>
  <si>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</si>
  <si>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</si>
  <si>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</si>
  <si>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</si>
  <si>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</si>
  <si>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</si>
  <si>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</si>
  <si>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</si>
  <si>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</si>
  <si>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</si>
  <si>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</si>
  <si>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</si>
  <si>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</si>
  <si>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</si>
  <si>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</si>
  <si>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</si>
  <si>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</si>
  <si>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</si>
  <si>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</si>
  <si>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</si>
  <si>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</si>
  <si>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</si>
  <si>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</si>
  <si>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</si>
  <si>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</si>
  <si>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</si>
  <si>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</si>
  <si>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</si>
  <si>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</si>
  <si>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</si>
  <si>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</si>
  <si>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</si>
  <si>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</si>
  <si>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</si>
  <si>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</si>
  <si>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</si>
  <si>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</si>
  <si>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</si>
  <si>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</si>
  <si>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</si>
  <si>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</si>
  <si>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</si>
  <si>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</si>
  <si>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</si>
  <si>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</si>
  <si>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</si>
  <si>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</si>
  <si>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</si>
  <si>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</si>
  <si>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</si>
  <si>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</si>
  <si>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</si>
  <si>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</si>
  <si>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</si>
  <si>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</si>
  <si>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</si>
  <si>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</si>
  <si>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</si>
  <si>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</si>
  <si>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</si>
  <si>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</si>
  <si>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</si>
  <si>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</si>
  <si>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</si>
  <si>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</si>
  <si>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</si>
  <si>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</si>
  <si>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</si>
  <si>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</si>
  <si>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</si>
  <si>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</si>
  <si>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</si>
  <si>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</si>
  <si>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</si>
  <si>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</si>
  <si>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</si>
  <si>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</si>
  <si>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</si>
  <si>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</si>
  <si>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</si>
  <si>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</si>
  <si>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</si>
  <si>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</si>
  <si>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</si>
  <si>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</si>
  <si>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</si>
  <si>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</si>
  <si>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</si>
  <si>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</si>
  <si>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</si>
  <si>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</si>
  <si>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</si>
  <si>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</si>
  <si>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</si>
  <si>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</si>
  <si>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</si>
  <si>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</si>
  <si>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</si>
  <si>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</si>
  <si>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</si>
  <si>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</si>
  <si>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</si>
  <si>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</si>
  <si>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</si>
  <si>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</si>
  <si>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</si>
  <si>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</si>
  <si>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</si>
  <si>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</si>
  <si>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</si>
  <si>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</si>
  <si>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</si>
  <si>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</si>
  <si>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</si>
  <si>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</si>
  <si>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</si>
  <si>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</si>
  <si>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</si>
  <si>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</si>
  <si>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</si>
  <si>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</si>
  <si>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</si>
  <si>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</si>
  <si>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</si>
  <si>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</si>
  <si>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</si>
  <si>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</si>
  <si>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</si>
  <si>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</si>
  <si>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</si>
  <si>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</si>
  <si>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</si>
  <si>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</si>
  <si>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</si>
  <si>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</si>
  <si>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</si>
  <si>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</si>
  <si>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</si>
  <si>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</si>
  <si>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</si>
  <si>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</si>
  <si>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</si>
  <si>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</si>
  <si>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</si>
  <si>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</si>
  <si>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</si>
  <si>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</si>
  <si>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</si>
  <si>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</si>
  <si>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</si>
  <si>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</si>
  <si>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</si>
  <si>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</si>
  <si>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</si>
  <si>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</si>
  <si>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</si>
  <si>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</si>
  <si>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</si>
  <si>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</si>
  <si>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</si>
  <si>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</si>
  <si>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</si>
  <si>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</si>
  <si>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</si>
  <si>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</si>
  <si>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</si>
  <si>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</si>
  <si>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</si>
  <si>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</si>
  <si>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</si>
  <si>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</si>
  <si>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</si>
  <si>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</si>
  <si>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</si>
  <si>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</si>
  <si>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</si>
  <si>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</si>
  <si>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</si>
  <si>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</si>
  <si>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</si>
  <si>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</si>
  <si>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</si>
  <si>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</si>
  <si>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</si>
  <si>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</si>
  <si>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</si>
  <si>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</si>
  <si>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</si>
  <si>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</si>
  <si>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</si>
  <si>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</si>
  <si>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</si>
  <si>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</si>
  <si>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</si>
  <si>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</si>
  <si>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</si>
  <si>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</si>
  <si>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</si>
  <si>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</si>
  <si>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</si>
  <si>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</si>
  <si>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</si>
  <si>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</si>
  <si>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</si>
  <si>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</si>
  <si>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</si>
  <si>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</si>
  <si>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</si>
  <si>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</si>
  <si>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</si>
  <si>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</si>
  <si>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</si>
  <si>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</si>
  <si>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</si>
  <si>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</si>
  <si>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</si>
  <si>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</si>
  <si>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</si>
  <si>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</si>
  <si>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</si>
  <si>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</si>
  <si>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</si>
  <si>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</si>
  <si>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</si>
  <si>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</si>
  <si>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</si>
  <si>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</si>
  <si>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</si>
  <si>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</si>
  <si>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</si>
  <si>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</si>
  <si>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</si>
  <si>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</si>
  <si>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</si>
  <si>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</si>
  <si>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</si>
  <si>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</si>
  <si>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</si>
  <si>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</si>
  <si>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</si>
  <si>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</si>
  <si>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</si>
  <si>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</si>
  <si>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</si>
  <si>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</si>
  <si>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</si>
  <si>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</si>
  <si>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</si>
  <si>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</si>
  <si>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</si>
  <si>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</si>
  <si>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</si>
  <si>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</si>
  <si>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</si>
  <si>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</si>
  <si>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</si>
  <si>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</si>
  <si>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</si>
  <si>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</si>
  <si>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</si>
  <si>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</si>
  <si>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</si>
  <si>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</si>
  <si>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</si>
  <si>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</si>
  <si>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</si>
  <si>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</si>
  <si>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</si>
  <si>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</si>
  <si>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</si>
  <si>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</si>
  <si>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</si>
  <si>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</si>
  <si>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</si>
  <si>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</si>
  <si>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</si>
  <si>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</si>
  <si>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</si>
  <si>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</si>
  <si>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</si>
  <si>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</si>
  <si>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</si>
  <si>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</si>
  <si>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</si>
  <si>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</si>
  <si>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</si>
  <si>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</si>
  <si>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</si>
  <si>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</si>
  <si>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</si>
  <si>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</si>
  <si>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</si>
  <si>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</si>
  <si>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</si>
  <si>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</si>
  <si>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</si>
  <si>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</si>
  <si>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</si>
  <si>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</si>
  <si>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</si>
  <si>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</si>
  <si>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</si>
  <si>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</si>
  <si>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</si>
  <si>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</si>
  <si>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</si>
  <si>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</si>
  <si>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</si>
  <si>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</si>
  <si>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</si>
  <si>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</si>
  <si>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</si>
  <si>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</si>
  <si>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</si>
  <si>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</si>
  <si>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</si>
  <si>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</si>
  <si>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</si>
  <si>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</si>
  <si>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</si>
  <si>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</si>
  <si>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</si>
  <si>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</si>
  <si>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</si>
  <si>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</si>
  <si>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</si>
  <si>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</si>
  <si>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</si>
  <si>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</si>
  <si>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</si>
  <si>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</si>
  <si>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</si>
  <si>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</si>
  <si>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</si>
  <si>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</si>
  <si>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</si>
  <si>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</si>
  <si>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</si>
  <si>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</si>
  <si>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</si>
  <si>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</si>
  <si>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</si>
  <si>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</si>
  <si>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</si>
  <si>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</si>
  <si>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</si>
  <si>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</si>
  <si>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</si>
  <si>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</si>
  <si>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</si>
  <si>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</si>
  <si>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</si>
  <si>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</si>
  <si>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</si>
  <si>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</si>
  <si>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</si>
  <si>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</si>
  <si>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</si>
  <si>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</si>
  <si>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</si>
  <si>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</si>
  <si>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</si>
  <si>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</si>
  <si>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</si>
  <si>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</si>
  <si>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</si>
  <si>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</si>
  <si>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</si>
  <si>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</si>
  <si>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</si>
  <si>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</si>
  <si>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</si>
  <si>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</si>
  <si>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</si>
  <si>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</si>
  <si>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</si>
  <si>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</si>
  <si>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</si>
  <si>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</si>
  <si>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</si>
  <si>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</si>
  <si>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</si>
  <si>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</si>
  <si>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</si>
  <si>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</si>
  <si>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</si>
  <si>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</si>
  <si>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</si>
  <si>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</si>
  <si>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</si>
  <si>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</si>
  <si>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</si>
  <si>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</si>
  <si>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</si>
  <si>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</si>
  <si>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</si>
  <si>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</si>
  <si>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</si>
  <si>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</si>
  <si>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</si>
  <si>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</si>
  <si>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</si>
  <si>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</si>
  <si>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</si>
  <si>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</si>
  <si>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</si>
  <si>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</si>
  <si>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</si>
  <si>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</si>
  <si>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</si>
  <si>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</si>
  <si>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</si>
  <si>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</si>
  <si>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</si>
  <si>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</si>
  <si>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</si>
  <si>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</si>
  <si>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</si>
  <si>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</si>
  <si>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</si>
  <si>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</si>
  <si>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</si>
  <si>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</si>
  <si>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</si>
  <si>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</si>
  <si>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</si>
  <si>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</si>
  <si>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</si>
  <si>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</si>
  <si>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</si>
  <si>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</si>
  <si>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</si>
  <si>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</si>
  <si>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</si>
  <si>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</si>
  <si>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</si>
  <si>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</si>
  <si>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</si>
  <si>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</si>
  <si>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</si>
  <si>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</si>
  <si>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</si>
  <si>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</si>
  <si>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</si>
  <si>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</si>
  <si>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</si>
  <si>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</si>
  <si>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</si>
  <si>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</si>
  <si>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</si>
  <si>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</si>
  <si>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</si>
  <si>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</si>
  <si>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</si>
  <si>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</si>
  <si>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</si>
  <si>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</si>
  <si>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</si>
  <si>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</si>
  <si>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</si>
  <si>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</si>
  <si>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</si>
  <si>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</si>
  <si>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</si>
  <si>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</si>
  <si>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</si>
  <si>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</si>
  <si>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</si>
  <si>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</si>
  <si>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</si>
  <si>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</si>
  <si>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</si>
  <si>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</si>
  <si>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</si>
  <si>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</si>
  <si>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</si>
  <si>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</si>
  <si>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</si>
  <si>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</si>
  <si>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</si>
  <si>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</si>
  <si>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</si>
  <si>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</si>
  <si>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</si>
  <si>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</si>
  <si>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</si>
  <si>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</si>
  <si>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</si>
  <si>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</si>
  <si>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</si>
  <si>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</si>
  <si>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</si>
  <si>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</si>
  <si>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</si>
  <si>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</si>
  <si>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</si>
  <si>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</si>
  <si>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</si>
  <si>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</si>
  <si>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</si>
  <si>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</si>
  <si>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</si>
  <si>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</si>
  <si>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</si>
  <si>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</si>
  <si>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</si>
  <si>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</si>
  <si>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</si>
  <si>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</si>
  <si>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</si>
  <si>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</si>
  <si>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</si>
  <si>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</si>
  <si>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</si>
  <si>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</si>
  <si>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</si>
  <si>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</si>
  <si>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</si>
  <si>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</si>
  <si>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</si>
  <si>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</si>
  <si>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</si>
  <si>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</si>
  <si>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</si>
  <si>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</si>
  <si>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</si>
  <si>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</si>
  <si>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</si>
  <si>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</si>
  <si>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</si>
  <si>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</si>
  <si>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</si>
  <si>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</si>
  <si>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</si>
  <si>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</si>
  <si>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</si>
  <si>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</si>
  <si>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</si>
  <si>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</si>
  <si>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</si>
  <si>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</si>
  <si>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</si>
  <si>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</si>
  <si>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</si>
  <si>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</si>
  <si>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</si>
  <si>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</si>
  <si>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</si>
  <si>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</si>
  <si>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</si>
  <si>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</si>
  <si>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</si>
  <si>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</si>
  <si>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</si>
  <si>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</si>
  <si>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</si>
  <si>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</si>
  <si>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</si>
  <si>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</si>
  <si>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</si>
  <si>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</si>
  <si>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</si>
  <si>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</si>
  <si>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</si>
  <si>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</si>
  <si>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</si>
  <si>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</si>
  <si>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</si>
  <si>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</si>
  <si>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</si>
  <si>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</si>
  <si>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</si>
  <si>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</si>
  <si>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</si>
  <si>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</si>
  <si>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</si>
  <si>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</si>
  <si>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</si>
  <si>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</si>
  <si>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</si>
  <si>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</si>
  <si>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</si>
  <si>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</si>
  <si>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</si>
  <si>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</si>
  <si>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</si>
  <si>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</si>
  <si>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</si>
  <si>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</si>
  <si>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</si>
  <si>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</si>
  <si>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</si>
  <si>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</si>
  <si>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</si>
  <si>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</si>
  <si>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</si>
  <si>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</si>
  <si>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</si>
  <si>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</si>
  <si>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</si>
  <si>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</si>
  <si>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</si>
  <si>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</si>
  <si>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</si>
  <si>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</si>
  <si>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</si>
  <si>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</si>
  <si>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</si>
  <si>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</si>
  <si>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</si>
  <si>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</si>
  <si>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</si>
  <si>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</si>
  <si>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</si>
  <si>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</si>
  <si>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</si>
  <si>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</si>
  <si>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</si>
  <si>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</si>
  <si>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</si>
  <si>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</si>
  <si>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</si>
  <si>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</si>
  <si>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</si>
  <si>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</si>
  <si>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</si>
  <si>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</si>
  <si>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</si>
  <si>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</si>
  <si>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</si>
  <si>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</si>
  <si>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</si>
  <si>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</si>
  <si>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</si>
  <si>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</si>
  <si>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</si>
  <si>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</si>
  <si>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</si>
  <si>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</si>
  <si>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</si>
  <si>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</si>
  <si>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</si>
  <si>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</si>
  <si>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</si>
  <si>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</si>
  <si>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</si>
  <si>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</si>
  <si>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</si>
  <si>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</si>
  <si>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</si>
  <si>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</si>
  <si>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</si>
  <si>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</si>
  <si>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</si>
  <si>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</si>
  <si>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</si>
  <si>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</si>
  <si>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</si>
  <si>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</si>
  <si>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</si>
  <si>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</si>
  <si>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</si>
  <si>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</si>
  <si>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</si>
  <si>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</si>
  <si>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</si>
  <si>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</si>
  <si>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</si>
  <si>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</si>
  <si>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</si>
  <si>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</si>
  <si>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</si>
  <si>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</si>
  <si>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</si>
  <si>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</si>
  <si>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</si>
  <si>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</si>
  <si>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</si>
  <si>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</si>
  <si>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</si>
  <si>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</si>
  <si>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</si>
  <si>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</si>
  <si>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</si>
  <si>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</si>
  <si>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</si>
  <si>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</si>
  <si>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</si>
  <si>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</si>
  <si>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</si>
  <si>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</si>
  <si>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</si>
  <si>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</si>
  <si>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</si>
  <si>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</si>
  <si>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</si>
  <si>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</si>
  <si>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</si>
  <si>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</si>
  <si>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</si>
  <si>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</si>
  <si>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</si>
  <si>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</si>
  <si>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</si>
  <si>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</si>
  <si>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</si>
  <si>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</si>
  <si>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</si>
  <si>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</si>
  <si>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</si>
  <si>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</si>
  <si>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</si>
  <si>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</si>
  <si>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</si>
  <si>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</si>
  <si>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</si>
  <si>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</si>
  <si>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</si>
  <si>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</si>
  <si>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</si>
  <si>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</si>
  <si>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</si>
  <si>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</si>
  <si>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</si>
  <si>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</si>
  <si>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</si>
  <si>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</si>
  <si>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</si>
  <si>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</si>
  <si>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</si>
  <si>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</si>
  <si>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</si>
  <si>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</si>
  <si>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</si>
  <si>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</si>
  <si>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</si>
  <si>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</si>
  <si>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</si>
  <si>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</si>
  <si>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</si>
  <si>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</si>
  <si>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</si>
  <si>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</si>
  <si>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</si>
  <si>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</si>
  <si>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</si>
  <si>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</si>
  <si>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</si>
  <si>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</si>
  <si>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</si>
  <si>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</si>
  <si>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</si>
  <si>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</si>
  <si>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</si>
  <si>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</si>
  <si>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</si>
  <si>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</si>
  <si>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</si>
  <si>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</si>
  <si>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</si>
  <si>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</si>
  <si>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</si>
  <si>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</si>
  <si>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</si>
  <si>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</si>
  <si>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</si>
  <si>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</si>
  <si>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</si>
  <si>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</si>
  <si>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</si>
  <si>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</si>
  <si>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</si>
  <si>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</si>
  <si>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</si>
  <si>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</si>
  <si>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</si>
  <si>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</si>
  <si>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</si>
  <si>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</si>
  <si>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</si>
  <si>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</si>
  <si>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</si>
  <si>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</si>
  <si>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</si>
  <si>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</si>
  <si>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</si>
  <si>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</si>
  <si>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</si>
  <si>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</si>
  <si>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</si>
  <si>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</si>
  <si>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</si>
  <si>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</si>
  <si>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</si>
  <si>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</si>
  <si>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</si>
  <si>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</si>
  <si>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</si>
  <si>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</si>
  <si>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</si>
  <si>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</si>
  <si>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</si>
  <si>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</si>
  <si>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</si>
  <si>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</si>
  <si>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</si>
  <si>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</si>
  <si>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</si>
  <si>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</si>
  <si>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</si>
  <si>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</si>
  <si>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</si>
  <si>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</si>
  <si>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</si>
  <si>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</si>
  <si>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</si>
  <si>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</si>
  <si>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</si>
  <si>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</si>
  <si>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</si>
  <si>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</si>
  <si>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</si>
  <si>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</si>
  <si>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</si>
  <si>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</si>
  <si>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</si>
  <si>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</si>
  <si>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</si>
  <si>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</si>
  <si>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</si>
  <si>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</si>
  <si>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</si>
  <si>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</si>
  <si>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</si>
  <si>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</si>
  <si>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</si>
  <si>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</si>
  <si>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</si>
  <si>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</si>
  <si>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</si>
  <si>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</si>
  <si>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</si>
  <si>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</si>
  <si>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</si>
  <si>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</si>
  <si>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</si>
  <si>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</si>
  <si>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</si>
  <si>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</si>
  <si>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</si>
  <si>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</si>
  <si>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</si>
  <si>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</si>
  <si>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</si>
  <si>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</si>
  <si>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</si>
  <si>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</si>
  <si>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</si>
  <si>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</si>
  <si>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</si>
  <si>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</si>
  <si>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</si>
  <si>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</si>
  <si>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</si>
  <si>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</si>
  <si>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</si>
  <si>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</si>
  <si>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</si>
  <si>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</si>
  <si>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</si>
  <si>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</si>
  <si>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</si>
  <si>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</si>
  <si>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</si>
  <si>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</si>
  <si>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</si>
  <si>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</si>
  <si>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</si>
  <si>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</si>
  <si>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</si>
  <si>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</si>
  <si>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</si>
  <si>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</si>
  <si>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</si>
  <si>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</si>
  <si>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</si>
  <si>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</si>
  <si>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</si>
  <si>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</si>
  <si>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</si>
  <si>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</si>
  <si>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</si>
  <si>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</si>
  <si>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</si>
  <si>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</si>
  <si>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</si>
  <si>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</si>
  <si>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</si>
  <si>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</si>
  <si>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</si>
  <si>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</si>
  <si>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</si>
  <si>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</si>
  <si>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</si>
  <si>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</si>
  <si>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</si>
  <si>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</si>
  <si>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</si>
  <si>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</si>
  <si>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</si>
  <si>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</si>
  <si>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</si>
  <si>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</si>
  <si>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</si>
  <si>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</si>
  <si>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</si>
  <si>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</si>
  <si>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</si>
  <si>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</si>
  <si>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</si>
  <si>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</si>
  <si>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</si>
  <si>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</si>
  <si>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</si>
  <si>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</si>
  <si>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</si>
  <si>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</si>
  <si>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</si>
  <si>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</si>
  <si>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</si>
  <si>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</si>
  <si>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</si>
  <si>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</si>
  <si>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</si>
  <si>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</si>
  <si>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</si>
  <si>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</si>
  <si>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</si>
  <si>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</si>
  <si>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</si>
  <si>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</si>
  <si>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</si>
  <si>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</si>
  <si>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</si>
  <si>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</si>
  <si>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</si>
  <si>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</si>
  <si>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</si>
  <si>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</si>
  <si>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</si>
  <si>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</si>
  <si>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</si>
  <si>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</si>
  <si>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</si>
  <si>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</si>
  <si>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</si>
  <si>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</si>
  <si>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</si>
  <si>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</si>
  <si>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</si>
  <si>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</si>
  <si>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</si>
  <si>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</si>
  <si>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</si>
  <si>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</si>
  <si>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</si>
  <si>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</si>
  <si>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</si>
  <si>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</si>
  <si>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</si>
  <si>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</si>
  <si>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</si>
  <si>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</si>
  <si>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</si>
  <si>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</si>
  <si>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</si>
  <si>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</si>
  <si>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</si>
  <si>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</si>
  <si>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</si>
  <si>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</si>
  <si>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</si>
  <si>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</si>
  <si>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</si>
  <si>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</si>
  <si>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</si>
  <si>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</si>
  <si>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</si>
  <si>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</si>
  <si>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</si>
  <si>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</si>
  <si>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</si>
  <si>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</si>
  <si>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</si>
  <si>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</si>
  <si>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</si>
  <si>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</si>
  <si>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</si>
  <si>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</si>
  <si>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</si>
  <si>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</si>
  <si>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</si>
  <si>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</si>
  <si>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</si>
  <si>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</si>
  <si>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</si>
  <si>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</si>
  <si>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</si>
  <si>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</si>
  <si>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</si>
  <si>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</si>
  <si>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</si>
  <si>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</si>
  <si>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</si>
  <si>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</si>
  <si>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</si>
  <si>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</si>
  <si>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</si>
  <si>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</si>
  <si>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</si>
  <si>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</si>
  <si>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</si>
  <si>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</si>
  <si>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</si>
  <si>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</si>
  <si>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</si>
  <si>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</si>
  <si>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</si>
  <si>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</si>
  <si>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</si>
  <si>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</si>
  <si>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</si>
  <si>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</si>
  <si>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</si>
  <si>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</si>
  <si>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</si>
  <si>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</si>
  <si>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</si>
  <si>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</si>
  <si>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</si>
  <si>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</si>
  <si>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</si>
  <si>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</si>
  <si>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</si>
  <si>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</si>
  <si>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</si>
  <si>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</si>
  <si>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</si>
  <si>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</si>
  <si>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</si>
  <si>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</si>
  <si>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</si>
  <si>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</si>
  <si>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</si>
  <si>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</si>
  <si>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</si>
  <si>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</si>
  <si>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</si>
  <si>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</si>
  <si>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</si>
  <si>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</si>
  <si>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</si>
  <si>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</si>
  <si>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</si>
  <si>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</si>
  <si>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</si>
  <si>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</si>
  <si>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</si>
  <si>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</si>
  <si>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</si>
  <si>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</si>
  <si>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</si>
  <si>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</si>
  <si>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</si>
  <si>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</si>
  <si>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</si>
  <si>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</si>
  <si>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</si>
  <si>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</si>
  <si>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</si>
  <si>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</si>
  <si>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</si>
  <si>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</si>
  <si>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</si>
  <si>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</si>
  <si>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</si>
  <si>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</si>
  <si>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</si>
  <si>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</si>
  <si>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</si>
  <si>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</si>
  <si>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</si>
  <si>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</si>
  <si>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</si>
  <si>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</si>
  <si>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</si>
  <si>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</si>
  <si>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</si>
  <si>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</si>
  <si>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</si>
  <si>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</si>
  <si>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</si>
  <si>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</si>
  <si>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</si>
  <si>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</si>
  <si>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</si>
  <si>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</si>
  <si>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</si>
  <si>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</si>
  <si>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</si>
  <si>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</si>
  <si>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</si>
  <si>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</si>
  <si>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</si>
  <si>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</si>
  <si>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</si>
  <si>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</si>
  <si>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</si>
  <si>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</si>
  <si>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</si>
  <si>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</si>
  <si>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</si>
  <si>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</si>
  <si>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</si>
  <si>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</si>
  <si>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</si>
  <si>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</si>
  <si>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</si>
  <si>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</si>
  <si>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</si>
  <si>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</si>
  <si>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</si>
  <si>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</si>
  <si>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</si>
  <si>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</si>
  <si>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</si>
  <si>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</si>
  <si>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</si>
  <si>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</si>
  <si>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</si>
  <si>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</si>
  <si>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</si>
  <si>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</si>
  <si>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</si>
  <si>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</si>
  <si>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</si>
  <si>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</si>
  <si>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</si>
  <si>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</si>
  <si>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</si>
  <si>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</si>
  <si>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</si>
  <si>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</si>
  <si>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</si>
  <si>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</si>
  <si>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</si>
  <si>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</si>
  <si>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</si>
  <si>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</si>
  <si>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</si>
  <si>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</si>
  <si>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</si>
  <si>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</si>
  <si>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</si>
  <si>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</si>
  <si>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</si>
  <si>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</si>
  <si>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</si>
  <si>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</si>
  <si>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</si>
  <si>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</si>
  <si>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</si>
  <si>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</si>
  <si>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</si>
  <si>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</si>
  <si>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</si>
  <si>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</si>
  <si>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</si>
  <si>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</si>
  <si>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</si>
  <si>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</si>
  <si>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</si>
  <si>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</si>
  <si>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</si>
  <si>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</si>
  <si>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</si>
  <si>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</si>
  <si>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</si>
  <si>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</si>
  <si>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</si>
  <si>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</si>
  <si>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</si>
  <si>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</si>
  <si>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</si>
  <si>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</si>
  <si>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</si>
  <si>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</si>
  <si>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</si>
  <si>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</si>
  <si>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</si>
  <si>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</si>
  <si>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</si>
  <si>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</si>
  <si>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</si>
  <si>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</si>
  <si>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</si>
  <si>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</si>
  <si>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</si>
  <si>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</si>
  <si>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</si>
  <si>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</si>
  <si>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</si>
  <si>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</si>
  <si>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</si>
  <si>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</si>
  <si>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</si>
  <si>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</si>
  <si>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</si>
  <si>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</si>
  <si>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</si>
  <si>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</si>
  <si>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</si>
  <si>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</si>
  <si>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</si>
  <si>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</si>
  <si>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</si>
  <si>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</si>
  <si>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</si>
  <si>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</si>
  <si>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</si>
  <si>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</si>
  <si>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</si>
  <si>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</si>
  <si>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</si>
  <si>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</si>
  <si>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</si>
  <si>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</si>
  <si>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</si>
  <si>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</si>
  <si>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</si>
  <si>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</si>
  <si>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</si>
  <si>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</si>
  <si>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</si>
  <si>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</si>
  <si>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</si>
  <si>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</si>
  <si>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</si>
  <si>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</si>
  <si>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</si>
  <si>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</si>
  <si>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</si>
  <si>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</si>
  <si>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</si>
  <si>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</si>
  <si>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</si>
  <si>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</si>
  <si>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</si>
  <si>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</si>
  <si>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</si>
  <si>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</si>
  <si>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</si>
  <si>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</si>
  <si>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</si>
  <si>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</si>
  <si>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</si>
  <si>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</si>
  <si>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</si>
  <si>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</si>
  <si>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</si>
  <si>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</si>
  <si>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</si>
  <si>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</si>
  <si>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</si>
  <si>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</si>
  <si>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</si>
  <si>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</si>
  <si>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</si>
  <si>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</si>
  <si>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</si>
  <si>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</si>
  <si>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</si>
  <si>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</si>
  <si>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</si>
  <si>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</si>
  <si>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</si>
  <si>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</si>
  <si>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</si>
  <si>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</si>
  <si>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</si>
  <si>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</si>
  <si>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</si>
  <si>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</si>
  <si>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</si>
  <si>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</si>
  <si>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</si>
  <si>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</si>
  <si>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</si>
  <si>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</si>
  <si>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</si>
  <si>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</si>
  <si>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</si>
  <si>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</si>
  <si>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</si>
  <si>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</si>
  <si>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</si>
  <si>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</si>
  <si>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</si>
  <si>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</si>
  <si>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</si>
  <si>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</si>
  <si>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</si>
  <si>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</si>
  <si>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</si>
  <si>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</si>
  <si>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</si>
  <si>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</si>
  <si>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</si>
  <si>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</si>
  <si>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</si>
  <si>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</si>
  <si>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</si>
  <si>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</si>
  <si>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</si>
  <si>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</si>
  <si>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</si>
  <si>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</si>
  <si>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</si>
  <si>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</si>
  <si>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</si>
  <si>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</si>
  <si>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</si>
  <si>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</si>
  <si>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</si>
  <si>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</si>
  <si>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</si>
  <si>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</si>
  <si>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</si>
  <si>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</si>
  <si>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</si>
  <si>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</si>
  <si>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</si>
  <si>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</si>
  <si>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</si>
  <si>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</si>
  <si>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</si>
  <si>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</si>
  <si>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</si>
  <si>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</si>
  <si>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</si>
  <si>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</si>
  <si>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</si>
  <si>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</si>
  <si>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</si>
  <si>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</si>
  <si>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</si>
  <si>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</si>
  <si>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</si>
  <si>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</si>
  <si>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</si>
  <si>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</si>
  <si>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</si>
  <si>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</si>
  <si>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</si>
  <si>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</si>
  <si>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</si>
  <si>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</si>
  <si>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</si>
  <si>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</si>
  <si>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</si>
  <si>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</si>
  <si>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</si>
  <si>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</si>
  <si>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</si>
  <si>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</si>
  <si>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</si>
  <si>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</si>
  <si>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</si>
  <si>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</si>
  <si>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</si>
  <si>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</si>
  <si>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</si>
  <si>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</si>
  <si>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</si>
  <si>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</si>
  <si>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</si>
  <si>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</si>
  <si>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</si>
  <si>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</si>
  <si>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</si>
  <si>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</si>
  <si>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</si>
  <si>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</si>
  <si>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</si>
  <si>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</si>
  <si>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</si>
  <si>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</si>
  <si>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</si>
  <si>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</si>
  <si>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</si>
  <si>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</si>
  <si>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</si>
  <si>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</si>
  <si>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</si>
  <si>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</si>
  <si>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</si>
  <si>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</si>
  <si>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</si>
  <si>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</si>
  <si>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</si>
  <si>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</si>
  <si>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</si>
  <si>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</si>
  <si>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</si>
  <si>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</si>
  <si>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</si>
  <si>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</si>
  <si>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</si>
  <si>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</si>
  <si>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</si>
  <si>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</si>
  <si>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</si>
  <si>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</si>
  <si>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</si>
  <si>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</si>
  <si>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</si>
  <si>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</si>
  <si>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</si>
  <si>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</si>
  <si>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</si>
  <si>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</si>
  <si>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</si>
  <si>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</si>
  <si>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</si>
  <si>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</si>
  <si>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</si>
  <si>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</si>
  <si>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</si>
  <si>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</si>
  <si>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</si>
  <si>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</si>
  <si>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</si>
  <si>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</si>
  <si>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</si>
  <si>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</si>
  <si>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</si>
  <si>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</si>
  <si>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</si>
  <si>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</si>
  <si>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</si>
  <si>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</si>
  <si>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</si>
  <si>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</si>
  <si>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</si>
  <si>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</si>
  <si>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</si>
  <si>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</si>
  <si>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</si>
  <si>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</si>
  <si>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</si>
  <si>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</si>
  <si>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</si>
  <si>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</si>
  <si>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</si>
  <si>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</si>
  <si>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</si>
  <si>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</si>
  <si>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</si>
  <si>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</si>
  <si>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</si>
  <si>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</si>
  <si>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</si>
  <si>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</si>
  <si>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</si>
  <si>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</si>
  <si>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</si>
  <si>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</si>
  <si>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</si>
  <si>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</si>
  <si>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</si>
  <si>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</si>
  <si>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</si>
  <si>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</si>
  <si>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</si>
  <si>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</si>
  <si>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</si>
  <si>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</si>
  <si>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</si>
  <si>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</si>
  <si>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</si>
  <si>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</si>
  <si>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</si>
  <si>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</si>
  <si>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</si>
  <si>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</si>
  <si>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</si>
  <si>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</si>
  <si>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</si>
  <si>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</si>
  <si>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</si>
  <si>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</si>
  <si>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</si>
  <si>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</si>
  <si>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</si>
  <si>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</si>
  <si>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</si>
  <si>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</si>
  <si>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</si>
  <si>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</si>
  <si>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</si>
  <si>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</si>
  <si>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</si>
  <si>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</si>
  <si>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</si>
  <si>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</si>
  <si>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</si>
  <si>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</si>
  <si>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</si>
  <si>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</si>
  <si>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</si>
  <si>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</si>
  <si>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</si>
  <si>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</si>
  <si>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</si>
  <si>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</si>
  <si>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</si>
  <si>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</si>
  <si>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</si>
  <si>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</si>
  <si>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</si>
  <si>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</si>
  <si>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</si>
  <si>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</si>
  <si>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</si>
  <si>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</si>
  <si>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</si>
  <si>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</si>
  <si>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</si>
  <si>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</si>
  <si>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</si>
  <si>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</si>
  <si>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</si>
  <si>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</si>
  <si>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</si>
  <si>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</si>
  <si>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</si>
  <si>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</si>
  <si>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</si>
  <si>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</si>
  <si>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</si>
  <si>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</si>
  <si>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</si>
  <si>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</si>
  <si>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</si>
  <si>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</si>
  <si>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</si>
  <si>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</si>
  <si>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</si>
  <si>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</si>
  <si>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</si>
  <si>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</si>
  <si>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</si>
  <si>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</si>
  <si>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</si>
  <si>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</si>
  <si>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</si>
  <si>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</si>
  <si>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</si>
  <si>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</si>
  <si>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</si>
  <si>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</si>
  <si>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</si>
  <si>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</si>
  <si>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</si>
  <si>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</si>
  <si>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</si>
  <si>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</si>
  <si>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</si>
  <si>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</si>
  <si>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</si>
  <si>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</si>
  <si>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</si>
  <si>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</si>
  <si>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</si>
  <si>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</si>
  <si>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</si>
  <si>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</si>
  <si>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</si>
  <si>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</si>
  <si>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</si>
  <si>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</si>
  <si>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</si>
  <si>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</si>
  <si>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</si>
  <si>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</si>
  <si>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</si>
  <si>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</si>
  <si>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</si>
  <si>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</si>
  <si>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</si>
  <si>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</si>
  <si>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</si>
  <si>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</si>
  <si>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</si>
  <si>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</si>
  <si>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</si>
  <si>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</si>
  <si>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</si>
  <si>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</si>
  <si>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</si>
  <si>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</si>
  <si>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</si>
  <si>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</si>
  <si>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</si>
  <si>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</si>
  <si>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</si>
  <si>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</si>
  <si>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</si>
  <si>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</si>
  <si>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</si>
  <si>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</si>
  <si>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</si>
  <si>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</si>
  <si>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</si>
  <si>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</si>
  <si>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</si>
  <si>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</si>
  <si>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</si>
  <si>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</si>
  <si>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</si>
  <si>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</si>
  <si>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</si>
  <si>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</si>
  <si>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</si>
  <si>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</si>
  <si>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</si>
  <si>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</si>
  <si>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</si>
  <si>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</si>
  <si>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</si>
  <si>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</si>
  <si>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</si>
  <si>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</si>
  <si>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</si>
  <si>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</si>
  <si>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</si>
  <si>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</si>
  <si>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</si>
  <si>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</si>
  <si>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</si>
  <si>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</si>
  <si>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</si>
  <si>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</si>
  <si>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</si>
  <si>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</si>
  <si>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</si>
  <si>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</si>
  <si>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</si>
  <si>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</si>
  <si>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</si>
  <si>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</si>
  <si>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</si>
  <si>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</si>
  <si>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</si>
  <si>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</si>
  <si>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</si>
  <si>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</si>
  <si>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</si>
  <si>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</si>
  <si>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</si>
  <si>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</si>
  <si>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</si>
  <si>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</si>
  <si>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</si>
  <si>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</si>
  <si>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</si>
  <si>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</si>
  <si>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</si>
  <si>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</si>
  <si>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</si>
  <si>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</si>
  <si>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</si>
  <si>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</si>
  <si>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</si>
  <si>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</si>
  <si>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</si>
  <si>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</si>
  <si>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</si>
  <si>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</si>
  <si>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</si>
  <si>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</si>
  <si>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</si>
  <si>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</si>
  <si>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</si>
  <si>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</si>
  <si>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</si>
  <si>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</si>
  <si>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</si>
  <si>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</si>
  <si>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</si>
  <si>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</si>
  <si>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</si>
  <si>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</si>
  <si>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</si>
  <si>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</si>
  <si>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</si>
  <si>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</si>
  <si>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</si>
  <si>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</si>
  <si>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</si>
  <si>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</si>
  <si>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</si>
  <si>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</si>
  <si>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</si>
  <si>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</si>
  <si>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</si>
  <si>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</si>
  <si>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</si>
  <si>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</si>
  <si>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</si>
  <si>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</si>
  <si>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</si>
  <si>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</si>
  <si>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</si>
  <si>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</si>
  <si>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</si>
  <si>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</si>
  <si>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</si>
  <si>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</si>
  <si>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</si>
  <si>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</si>
  <si>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</si>
  <si>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</si>
  <si>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</si>
  <si>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</si>
  <si>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</si>
  <si>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</si>
  <si>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</si>
  <si>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</si>
  <si>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</si>
  <si>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</si>
  <si>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</si>
  <si>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</si>
  <si>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</si>
  <si>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</si>
  <si>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</si>
  <si>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</si>
  <si>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</si>
  <si>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</si>
  <si>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</si>
  <si>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</si>
  <si>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</si>
  <si>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</si>
  <si>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</si>
  <si>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</si>
  <si>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</si>
  <si>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</si>
  <si>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</si>
  <si>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</si>
  <si>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</si>
  <si>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</si>
  <si>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</si>
  <si>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</si>
  <si>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</si>
  <si>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</si>
  <si>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</si>
  <si>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</si>
  <si>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</si>
  <si>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</si>
  <si>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</si>
  <si>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</si>
  <si>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</si>
  <si>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</si>
  <si>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</si>
  <si>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</si>
  <si>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</si>
  <si>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</si>
  <si>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</si>
  <si>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</si>
  <si>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</si>
  <si>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</si>
  <si>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</si>
  <si>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</si>
  <si>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</si>
  <si>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</si>
  <si>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</si>
  <si>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</si>
  <si>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</si>
  <si>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</si>
  <si>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</si>
  <si>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</si>
  <si>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</si>
  <si>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</si>
  <si>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</si>
  <si>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</si>
  <si>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</si>
  <si>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</si>
  <si>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</si>
  <si>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</si>
  <si>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</si>
  <si>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</si>
  <si>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</si>
  <si>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</si>
  <si>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</si>
  <si>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</si>
  <si>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</si>
  <si>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</si>
  <si>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</si>
  <si>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</si>
  <si>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</si>
  <si>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</si>
  <si>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</si>
  <si>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</si>
  <si>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</si>
  <si>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</si>
  <si>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</si>
  <si>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</si>
  <si>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</si>
  <si>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</si>
  <si>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</si>
  <si>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</si>
  <si>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</si>
  <si>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</si>
  <si>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</si>
  <si>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</si>
  <si>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</si>
  <si>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</si>
  <si>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</si>
  <si>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</si>
  <si>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</si>
  <si>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</si>
  <si>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</si>
  <si>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</si>
  <si>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</si>
  <si>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</si>
  <si>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</si>
  <si>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</si>
  <si>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</si>
  <si>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</si>
  <si>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</si>
  <si>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</si>
  <si>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</si>
  <si>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</si>
  <si>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</si>
  <si>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</si>
  <si>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</si>
  <si>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</si>
  <si>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</si>
  <si>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</si>
  <si>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</si>
  <si>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</si>
  <si>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</si>
  <si>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</si>
  <si>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</si>
  <si>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</si>
  <si>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</si>
  <si>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</si>
  <si>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</si>
  <si>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</si>
  <si>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</si>
  <si>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</si>
  <si>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</si>
  <si>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</si>
  <si>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</si>
  <si>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</si>
  <si>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</si>
  <si>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</si>
  <si>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</si>
  <si>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</si>
  <si>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</si>
  <si>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</si>
  <si>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</si>
  <si>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</si>
  <si>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</si>
  <si>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</si>
  <si>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</si>
  <si>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</si>
  <si>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</si>
  <si>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</si>
  <si>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</si>
  <si>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</si>
  <si>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</si>
  <si>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</si>
  <si>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</si>
  <si>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</si>
  <si>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</si>
  <si>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</si>
  <si>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</si>
  <si>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</si>
  <si>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</si>
  <si>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</si>
  <si>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</si>
  <si>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</si>
  <si>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</si>
  <si>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</si>
  <si>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</si>
  <si>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</si>
  <si>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</si>
  <si>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</si>
  <si>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</si>
  <si>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</si>
  <si>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</si>
  <si>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</si>
  <si>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</si>
  <si>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</si>
  <si>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</si>
  <si>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</si>
  <si>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</si>
  <si>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</si>
  <si>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</si>
  <si>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</si>
  <si>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</si>
  <si>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</si>
  <si>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</si>
  <si>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</si>
  <si>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</si>
  <si>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</si>
  <si>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</si>
  <si>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</si>
  <si>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</si>
  <si>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</si>
  <si>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</si>
  <si>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</si>
  <si>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</si>
  <si>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</si>
  <si>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</si>
  <si>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</si>
  <si>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</si>
  <si>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</si>
  <si>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</si>
  <si>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</si>
  <si>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</si>
  <si>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</si>
  <si>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</si>
  <si>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</si>
  <si>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</si>
  <si>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</si>
  <si>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</si>
  <si>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</si>
  <si>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</si>
  <si>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</si>
  <si>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</si>
  <si>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</si>
  <si>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</si>
  <si>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</si>
  <si>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</si>
  <si>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</si>
  <si>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</si>
  <si>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</si>
  <si>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</si>
  <si>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</si>
  <si>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</si>
  <si>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</si>
  <si>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</si>
  <si>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</si>
  <si>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</si>
  <si>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</si>
  <si>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</si>
  <si>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</si>
  <si>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</si>
  <si>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</si>
  <si>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</si>
  <si>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</si>
  <si>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</si>
  <si>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</si>
  <si>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</si>
  <si>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</si>
  <si>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</si>
  <si>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</si>
  <si>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</si>
  <si>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</si>
  <si>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</si>
  <si>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</si>
  <si>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</si>
  <si>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</si>
  <si>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</si>
  <si>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</si>
  <si>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</si>
  <si>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</si>
  <si>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</si>
  <si>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</si>
  <si>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</si>
  <si>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</si>
  <si>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</si>
  <si>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</si>
  <si>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</si>
  <si>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</si>
  <si>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</si>
  <si>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</si>
  <si>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</si>
  <si>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</si>
  <si>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</si>
  <si>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</si>
  <si>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</si>
  <si>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</si>
  <si>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</si>
  <si>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</si>
  <si>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</si>
  <si>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</si>
  <si>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</si>
  <si>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</si>
  <si>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</si>
  <si>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</si>
  <si>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</si>
  <si>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</si>
  <si>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</si>
  <si>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</si>
  <si>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</si>
  <si>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</si>
  <si>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</si>
  <si>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</si>
  <si>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</si>
  <si>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</si>
  <si>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</si>
  <si>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</si>
  <si>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</si>
  <si>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</si>
  <si>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</si>
  <si>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</si>
  <si>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</si>
  <si>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</si>
  <si>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</si>
  <si>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</si>
  <si>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</si>
  <si>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</si>
  <si>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</si>
  <si>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</si>
  <si>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</si>
  <si>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</si>
  <si>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</si>
  <si>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</si>
  <si>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</si>
  <si>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</si>
  <si>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</si>
  <si>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</si>
  <si>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</si>
  <si>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</si>
  <si>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</si>
  <si>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</si>
  <si>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</si>
  <si>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</si>
  <si>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</si>
  <si>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</si>
  <si>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</si>
  <si>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</si>
  <si>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</si>
  <si>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</si>
  <si>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</si>
  <si>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</si>
  <si>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</si>
  <si>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</si>
  <si>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</si>
  <si>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</si>
  <si>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</si>
  <si>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</si>
  <si>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</si>
  <si>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</si>
  <si>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</si>
  <si>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</si>
  <si>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</si>
  <si>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</si>
  <si>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</si>
  <si>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</si>
  <si>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</si>
  <si>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</si>
  <si>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</si>
  <si>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</si>
  <si>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</si>
  <si>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</si>
  <si>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</si>
  <si>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</si>
  <si>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</si>
  <si>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</si>
  <si>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</si>
  <si>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</si>
  <si>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</si>
  <si>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</si>
  <si>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</si>
  <si>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</si>
  <si>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</si>
  <si>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</si>
  <si>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</si>
  <si>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</si>
  <si>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</si>
  <si>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</si>
  <si>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</si>
  <si>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</si>
  <si>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</si>
  <si>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</si>
  <si>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</si>
  <si>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</si>
  <si>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</si>
  <si>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</si>
  <si>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</si>
  <si>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</si>
  <si>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</si>
  <si>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</si>
  <si>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</si>
  <si>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</si>
  <si>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</si>
  <si>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</si>
  <si>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</si>
  <si>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</si>
  <si>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</si>
  <si>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</si>
  <si>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</si>
  <si>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</si>
  <si>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</si>
  <si>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</si>
  <si>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</si>
  <si>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</si>
  <si>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</si>
  <si>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</si>
  <si>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</si>
  <si>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</si>
  <si>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</si>
  <si>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</si>
  <si>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</si>
  <si>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</si>
  <si>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</si>
  <si>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</si>
  <si>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</si>
  <si>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</si>
  <si>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</si>
  <si>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</si>
  <si>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</si>
  <si>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</si>
  <si>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</si>
  <si>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</si>
  <si>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</si>
  <si>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</si>
  <si>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</si>
  <si>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</si>
  <si>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</si>
  <si>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</si>
  <si>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</si>
  <si>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</si>
  <si>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</si>
  <si>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</si>
  <si>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</si>
  <si>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</si>
  <si>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</si>
  <si>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</si>
  <si>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</si>
  <si>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</si>
  <si>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</si>
  <si>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</si>
  <si>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</si>
  <si>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</si>
  <si>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</si>
  <si>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</si>
  <si>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</si>
  <si>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</si>
  <si>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</si>
  <si>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</si>
  <si>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</si>
  <si>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</si>
  <si>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</si>
  <si>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</si>
  <si>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</si>
  <si>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</si>
  <si>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</si>
  <si>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</si>
  <si>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</si>
  <si>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</si>
  <si>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</si>
  <si>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</si>
  <si>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</si>
  <si>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</si>
  <si>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</si>
  <si>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</si>
  <si>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</si>
  <si>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</si>
  <si>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</si>
  <si>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</si>
  <si>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</si>
  <si>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</si>
  <si>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</si>
  <si>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</si>
  <si>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</si>
  <si>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</si>
  <si>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</si>
  <si>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</si>
  <si>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</si>
  <si>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</si>
  <si>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</si>
  <si>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</si>
  <si>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</si>
  <si>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</si>
  <si>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</si>
  <si>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</si>
  <si>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</si>
  <si>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</si>
  <si>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</si>
  <si>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</si>
  <si>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</si>
  <si>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</si>
  <si>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</si>
  <si>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</si>
  <si>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</si>
  <si>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</si>
  <si>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</si>
  <si>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</si>
  <si>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</si>
  <si>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</si>
  <si>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</si>
  <si>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</si>
  <si>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</si>
  <si>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</si>
  <si>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</si>
  <si>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</si>
  <si>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</si>
  <si>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</si>
  <si>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</si>
  <si>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</si>
  <si>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</si>
  <si>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</si>
  <si>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</si>
  <si>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</si>
  <si>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</si>
  <si>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</si>
  <si>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</si>
  <si>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</si>
  <si>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</si>
  <si>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</si>
  <si>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</si>
  <si>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</si>
  <si>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</si>
  <si>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</si>
  <si>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</si>
  <si>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</si>
  <si>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</si>
  <si>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</si>
  <si>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</si>
  <si>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</si>
  <si>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</si>
  <si>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</si>
  <si>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</si>
  <si>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</si>
  <si>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</si>
  <si>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</si>
  <si>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</si>
  <si>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</si>
  <si>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</si>
  <si>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</si>
  <si>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</si>
  <si>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</si>
  <si>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</si>
  <si>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</si>
  <si>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</si>
  <si>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</si>
  <si>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</si>
  <si>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</si>
  <si>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</si>
  <si>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</si>
  <si>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</si>
  <si>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</si>
  <si>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</si>
  <si>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</si>
  <si>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</si>
  <si>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</si>
  <si>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</si>
  <si>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</si>
  <si>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</si>
  <si>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</si>
  <si>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</si>
  <si>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</si>
  <si>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</si>
  <si>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</si>
  <si>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</si>
  <si>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</si>
  <si>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</si>
  <si>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</si>
  <si>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</si>
  <si>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</si>
  <si>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</si>
  <si>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</si>
  <si>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</si>
  <si>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</si>
  <si>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</si>
  <si>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</si>
  <si>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</si>
  <si>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</si>
  <si>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</si>
  <si>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</si>
  <si>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</si>
  <si>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</si>
  <si>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</si>
  <si>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</si>
  <si>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</si>
  <si>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</si>
  <si>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</si>
  <si>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</si>
  <si>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</si>
  <si>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</si>
  <si>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</si>
  <si>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</si>
  <si>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</si>
  <si>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</si>
  <si>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</si>
  <si>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</si>
  <si>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</si>
  <si>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</si>
  <si>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</si>
  <si>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</si>
  <si>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</si>
  <si>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</si>
  <si>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</si>
  <si>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</si>
  <si>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</si>
  <si>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</si>
  <si>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</si>
  <si>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</si>
  <si>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</si>
  <si>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</si>
  <si>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</si>
  <si>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</si>
  <si>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</si>
  <si>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</si>
  <si>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</si>
  <si>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</si>
  <si>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</si>
  <si>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</si>
  <si>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</si>
  <si>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</si>
  <si>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</si>
  <si>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</si>
  <si>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</si>
  <si>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</si>
  <si>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</si>
  <si>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</si>
  <si>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</si>
  <si>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</si>
  <si>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</si>
  <si>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</si>
  <si>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</si>
  <si>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</si>
  <si>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</si>
  <si>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</si>
  <si>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</si>
  <si>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</si>
  <si>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</si>
  <si>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</si>
  <si>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</si>
  <si>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</si>
  <si>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</si>
  <si>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</si>
  <si>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</si>
  <si>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</si>
  <si>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</si>
  <si>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</si>
  <si>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</si>
  <si>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</si>
  <si>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</si>
  <si>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</si>
  <si>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</si>
  <si>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</si>
  <si>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</si>
  <si>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</si>
  <si>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</si>
  <si>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</si>
  <si>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</si>
  <si>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</si>
  <si>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</si>
  <si>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</si>
  <si>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</si>
  <si>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</si>
  <si>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</si>
  <si>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</si>
  <si>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</si>
  <si>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</si>
  <si>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</si>
  <si>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</si>
  <si>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</si>
  <si>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</si>
  <si>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</si>
  <si>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</si>
  <si>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</si>
  <si>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</si>
  <si>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</si>
  <si>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</si>
  <si>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</si>
  <si>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</si>
  <si>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</si>
  <si>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</si>
  <si>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</si>
  <si>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</si>
  <si>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</si>
  <si>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</si>
  <si>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</si>
  <si>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</si>
  <si>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</si>
  <si>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</si>
  <si>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</si>
  <si>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</si>
  <si>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</si>
  <si>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</si>
  <si>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</si>
  <si>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</si>
  <si>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</si>
  <si>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</si>
  <si>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</si>
  <si>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</si>
  <si>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</si>
  <si>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</si>
  <si>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</si>
  <si>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</si>
  <si>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</si>
  <si>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</si>
  <si>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</si>
  <si>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</si>
  <si>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</si>
  <si>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</si>
  <si>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</si>
  <si>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</si>
  <si>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</si>
  <si>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</si>
  <si>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</si>
  <si>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</si>
  <si>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</si>
  <si>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</si>
  <si>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</si>
  <si>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</si>
  <si>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</si>
  <si>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</si>
  <si>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</si>
  <si>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</si>
  <si>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</si>
  <si>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</si>
  <si>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</si>
  <si>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</si>
  <si>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</si>
  <si>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</si>
  <si>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</si>
  <si>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</si>
  <si>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</si>
  <si>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</si>
  <si>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</si>
  <si>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</si>
  <si>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</si>
  <si>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</si>
  <si>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</si>
  <si>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</si>
  <si>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</si>
  <si>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</si>
  <si>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</si>
  <si>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</si>
  <si>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</si>
  <si>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</si>
  <si>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</si>
  <si>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</si>
  <si>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</si>
  <si>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</si>
  <si>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</si>
  <si>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</si>
  <si>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</si>
  <si>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</si>
  <si>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</si>
  <si>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</si>
  <si>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</si>
  <si>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</si>
  <si>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</si>
  <si>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</si>
  <si>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</si>
  <si>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</si>
  <si>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</si>
  <si>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</si>
  <si>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</si>
  <si>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</si>
  <si>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</si>
  <si>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</si>
  <si>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</si>
  <si>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</si>
  <si>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</si>
  <si>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</si>
  <si>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</si>
  <si>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</si>
  <si>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</si>
  <si>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</si>
  <si>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</si>
  <si>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</si>
  <si>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</si>
  <si>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</si>
  <si>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</si>
  <si>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</si>
  <si>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</si>
  <si>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</si>
  <si>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</si>
  <si>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</si>
  <si>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</si>
  <si>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</si>
  <si>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</si>
  <si>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</si>
  <si>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</si>
  <si>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</si>
  <si>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</si>
  <si>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</si>
  <si>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</si>
  <si>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</si>
  <si>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</si>
  <si>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</si>
  <si>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</si>
  <si>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</si>
  <si>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</si>
  <si>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</si>
  <si>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</si>
  <si>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</si>
  <si>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</si>
  <si>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</si>
  <si>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</si>
  <si>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</si>
  <si>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</si>
  <si>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</si>
  <si>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</si>
  <si>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</si>
  <si>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</si>
  <si>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</si>
  <si>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</si>
  <si>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</si>
  <si>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</si>
  <si>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</si>
  <si>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</si>
  <si>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</si>
  <si>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</si>
  <si>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</si>
  <si>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</si>
  <si>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</si>
  <si>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</si>
  <si>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</si>
  <si>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</si>
  <si>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</si>
  <si>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</si>
  <si>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</si>
  <si>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</si>
  <si>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</si>
  <si>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</si>
  <si>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</si>
  <si>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</si>
  <si>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</si>
  <si>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</si>
  <si>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</si>
  <si>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</si>
  <si>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</si>
  <si>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</si>
  <si>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</si>
  <si>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</si>
  <si>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</si>
  <si>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</si>
  <si>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</si>
  <si>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</si>
  <si>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</si>
  <si>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</si>
  <si>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</si>
  <si>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</si>
  <si>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</si>
  <si>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</si>
  <si>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</si>
  <si>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</si>
  <si>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</si>
  <si>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</si>
  <si>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</si>
  <si>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</si>
  <si>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</si>
  <si>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</si>
  <si>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</si>
  <si>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</si>
  <si>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</si>
  <si>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</si>
  <si>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</si>
  <si>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</si>
  <si>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</si>
  <si>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</si>
  <si>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</si>
  <si>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</si>
  <si>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</si>
  <si>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</si>
  <si>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</si>
  <si>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</si>
  <si>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</si>
  <si>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</si>
  <si>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</si>
  <si>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</si>
  <si>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</si>
  <si>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</si>
  <si>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</si>
  <si>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</si>
  <si>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</si>
  <si>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</si>
  <si>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</si>
  <si>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</si>
  <si>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</si>
  <si>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</si>
  <si>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</si>
  <si>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</si>
  <si>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</si>
  <si>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</si>
  <si>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</si>
  <si>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</si>
  <si>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</si>
  <si>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</si>
  <si>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</si>
  <si>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</si>
  <si>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</si>
  <si>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</si>
  <si>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</si>
  <si>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</si>
  <si>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</si>
  <si>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</si>
  <si>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</si>
  <si>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</si>
  <si>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</si>
  <si>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</si>
  <si>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</si>
  <si>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</si>
  <si>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</si>
  <si>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</si>
  <si>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</si>
  <si>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</si>
  <si>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</si>
  <si>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</si>
  <si>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</si>
  <si>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</si>
  <si>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</si>
  <si>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</si>
  <si>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</si>
  <si>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</si>
  <si>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</si>
  <si>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</si>
  <si>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</si>
  <si>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</si>
  <si>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</si>
  <si>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</si>
  <si>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</si>
  <si>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</si>
  <si>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</si>
  <si>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</si>
  <si>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</si>
  <si>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</si>
  <si>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</si>
  <si>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</si>
  <si>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</si>
  <si>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</si>
  <si>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</si>
  <si>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</si>
  <si>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</si>
  <si>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</si>
  <si>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</si>
  <si>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</si>
  <si>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</si>
  <si>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</si>
  <si>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</si>
  <si>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</si>
  <si>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</si>
  <si>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</si>
  <si>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</si>
  <si>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</si>
  <si>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</si>
  <si>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</si>
  <si>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</si>
  <si>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</si>
  <si>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</si>
  <si>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</si>
  <si>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</si>
  <si>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</si>
  <si>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</si>
  <si>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</si>
  <si>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</si>
  <si>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</si>
  <si>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</si>
  <si>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</si>
  <si>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</si>
  <si>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</si>
  <si>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</si>
  <si>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</si>
  <si>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</si>
  <si>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</si>
  <si>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</si>
  <si>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</si>
  <si>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</si>
  <si>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</si>
  <si>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</si>
  <si>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</si>
  <si>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</si>
  <si>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</si>
  <si>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</si>
  <si>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</si>
  <si>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</si>
  <si>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</si>
  <si>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</si>
  <si>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</si>
  <si>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</si>
  <si>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</si>
  <si>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</si>
  <si>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</si>
  <si>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</si>
  <si>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</si>
  <si>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</si>
  <si>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</si>
  <si>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</si>
  <si>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</si>
  <si>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</si>
  <si>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</si>
  <si>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</si>
  <si>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</si>
  <si>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</si>
  <si>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</si>
  <si>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</si>
  <si>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</si>
  <si>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</si>
  <si>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</si>
  <si>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</si>
  <si>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</si>
  <si>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</si>
  <si>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</si>
  <si>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</si>
  <si>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</si>
  <si>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</si>
  <si>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</si>
  <si>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</si>
  <si>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</si>
  <si>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</si>
  <si>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</si>
  <si>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</si>
  <si>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</si>
  <si>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</si>
  <si>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</si>
  <si>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</si>
  <si>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</si>
  <si>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</si>
  <si>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</si>
  <si>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</si>
  <si>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</si>
  <si>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</si>
  <si>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</si>
  <si>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</si>
  <si>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</si>
  <si>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</si>
  <si>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</si>
  <si>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</si>
  <si>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</si>
  <si>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</si>
  <si>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</si>
  <si>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</si>
  <si>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</si>
  <si>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</si>
  <si>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</si>
  <si>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</si>
  <si>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</si>
  <si>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</si>
  <si>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</si>
  <si>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</si>
  <si>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</si>
  <si>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</si>
  <si>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</si>
  <si>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</si>
  <si>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</si>
  <si>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</si>
  <si>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</si>
  <si>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</si>
  <si>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</si>
  <si>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</si>
  <si>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</si>
  <si>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</si>
  <si>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</si>
  <si>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</si>
  <si>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</si>
  <si>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</si>
  <si>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</si>
  <si>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</si>
  <si>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</si>
  <si>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</si>
  <si>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</si>
  <si>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</si>
  <si>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</si>
  <si>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</si>
  <si>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</si>
  <si>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</si>
  <si>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</si>
  <si>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</si>
  <si>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</si>
  <si>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</si>
  <si>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</si>
  <si>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</si>
  <si>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</si>
  <si>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</si>
  <si>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</si>
  <si>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</si>
  <si>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</si>
  <si>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</si>
  <si>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</si>
  <si>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</si>
  <si>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</si>
  <si>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</si>
  <si>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</si>
  <si>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</si>
  <si>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</si>
  <si>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</si>
  <si>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</si>
  <si>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</si>
  <si>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</si>
  <si>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</si>
  <si>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</si>
  <si>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</si>
  <si>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</si>
  <si>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</si>
  <si>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</si>
  <si>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</si>
  <si>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</si>
  <si>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</si>
  <si>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</si>
  <si>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</si>
  <si>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</si>
  <si>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</si>
  <si>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</si>
  <si>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</si>
  <si>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</si>
  <si>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</si>
  <si>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</si>
  <si>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</si>
  <si>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</si>
  <si>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</si>
  <si>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</si>
  <si>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</si>
  <si>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</si>
  <si>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</si>
  <si>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</si>
  <si>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</si>
  <si>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</si>
  <si>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</si>
  <si>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</si>
  <si>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</si>
  <si>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</si>
  <si>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</si>
  <si>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</si>
  <si>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</si>
  <si>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</si>
  <si>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</si>
  <si>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</si>
  <si>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</si>
  <si>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</si>
  <si>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</si>
  <si>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</si>
  <si>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</si>
  <si>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</si>
  <si>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</si>
  <si>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</si>
  <si>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</si>
  <si>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</si>
  <si>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</si>
  <si>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</si>
  <si>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</si>
  <si>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</si>
  <si>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</si>
  <si>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</si>
  <si>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</si>
  <si>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</si>
  <si>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</si>
  <si>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</si>
  <si>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</si>
  <si>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</si>
  <si>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</si>
  <si>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</si>
  <si>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</si>
  <si>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</si>
  <si>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</si>
  <si>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</si>
  <si>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</si>
  <si>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</si>
  <si>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</si>
  <si>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</si>
  <si>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</si>
  <si>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</si>
  <si>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</si>
  <si>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</si>
  <si>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</si>
  <si>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</si>
  <si>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</si>
  <si>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</si>
  <si>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</si>
  <si>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</si>
  <si>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</si>
  <si>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</si>
  <si>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</si>
  <si>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</si>
  <si>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</si>
  <si>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</si>
  <si>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</si>
  <si>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</si>
  <si>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</si>
  <si>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</si>
  <si>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</si>
  <si>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</si>
  <si>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</si>
  <si>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</si>
  <si>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</si>
  <si>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</si>
  <si>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</si>
  <si>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</si>
  <si>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</si>
  <si>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</si>
  <si>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</si>
  <si>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</si>
  <si>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</si>
  <si>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</si>
  <si>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</si>
  <si>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</si>
  <si>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</si>
  <si>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</si>
  <si>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</si>
  <si>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</si>
  <si>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</si>
  <si>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</si>
  <si>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</si>
  <si>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</si>
  <si>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</si>
  <si>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</si>
  <si>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</si>
  <si>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</si>
  <si>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</si>
  <si>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</si>
  <si>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</si>
  <si>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</si>
  <si>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</si>
  <si>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</si>
  <si>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</si>
  <si>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</si>
  <si>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</si>
  <si>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</si>
  <si>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</si>
  <si>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</si>
  <si>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</si>
  <si>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</si>
  <si>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</si>
  <si>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</si>
  <si>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</si>
  <si>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</si>
  <si>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</si>
  <si>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</si>
  <si>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</si>
  <si>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</si>
  <si>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</si>
  <si>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</si>
  <si>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</si>
  <si>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</si>
  <si>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</si>
  <si>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</si>
  <si>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</si>
  <si>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</si>
  <si>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</si>
  <si>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</si>
  <si>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</si>
  <si>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</si>
  <si>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</si>
  <si>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</si>
  <si>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</si>
  <si>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</si>
  <si>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</si>
  <si>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</si>
  <si>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</si>
  <si>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</si>
  <si>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</si>
  <si>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</si>
  <si>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</si>
  <si>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</si>
  <si>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</si>
  <si>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</si>
  <si>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</si>
  <si>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</si>
  <si>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</si>
  <si>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</si>
  <si>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</si>
  <si>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</si>
  <si>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</si>
  <si>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</si>
  <si>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</si>
  <si>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</si>
  <si>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</si>
  <si>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</si>
  <si>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</si>
  <si>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</si>
  <si>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</si>
  <si>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</si>
  <si>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</si>
  <si>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</si>
  <si>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</si>
  <si>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</si>
  <si>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</si>
  <si>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</si>
  <si>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</si>
  <si>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</si>
  <si>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</si>
  <si>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</si>
  <si>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</si>
  <si>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</si>
  <si>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</si>
  <si>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</si>
  <si>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</si>
  <si>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</si>
  <si>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</si>
  <si>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</si>
  <si>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</si>
  <si>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</si>
  <si>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</si>
  <si>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</si>
  <si>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</si>
  <si>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</si>
  <si>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</si>
  <si>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</si>
  <si>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</si>
  <si>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</si>
  <si>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</si>
  <si>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</si>
  <si>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</si>
  <si>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</si>
  <si>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</si>
  <si>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</si>
  <si>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</si>
  <si>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</si>
  <si>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</si>
  <si>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</si>
  <si>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</si>
  <si>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</si>
  <si>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</si>
  <si>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</si>
  <si>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</si>
  <si>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</si>
  <si>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</si>
  <si>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</si>
  <si>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</si>
  <si>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</si>
  <si>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</si>
  <si>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</si>
  <si>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</si>
  <si>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</si>
  <si>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</si>
  <si>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</si>
  <si>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</si>
  <si>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</si>
  <si>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</si>
  <si>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</si>
  <si>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</si>
  <si>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</si>
  <si>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</si>
  <si>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</si>
  <si>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</si>
  <si>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</si>
  <si>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</si>
  <si>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</si>
  <si>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</si>
  <si>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</si>
  <si>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</si>
  <si>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</si>
  <si>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</si>
  <si>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</si>
  <si>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</si>
  <si>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</si>
  <si>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</si>
  <si>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</si>
  <si>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</si>
  <si>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</si>
  <si>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</si>
  <si>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</si>
  <si>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</si>
  <si>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</si>
  <si>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</si>
  <si>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</si>
  <si>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</si>
  <si>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</si>
  <si>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</si>
  <si>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</si>
  <si>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</si>
  <si>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</si>
  <si>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</si>
  <si>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</si>
  <si>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</si>
  <si>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</si>
  <si>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</si>
  <si>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</si>
  <si>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</si>
  <si>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</si>
  <si>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</si>
  <si>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</si>
  <si>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</si>
  <si>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</si>
  <si>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</si>
  <si>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</si>
  <si>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</si>
  <si>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</si>
  <si>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</si>
  <si>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</si>
  <si>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</si>
  <si>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</si>
  <si>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</si>
  <si>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</si>
  <si>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</si>
  <si>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</si>
  <si>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</si>
  <si>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</si>
  <si>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</si>
  <si>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</si>
  <si>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</si>
  <si>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</si>
  <si>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</si>
  <si>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</si>
  <si>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</si>
  <si>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</si>
  <si>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</si>
  <si>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</si>
  <si>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</si>
  <si>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</si>
  <si>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</si>
  <si>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</si>
  <si>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</si>
  <si>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</si>
  <si>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</si>
  <si>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</si>
  <si>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</si>
  <si>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</si>
  <si>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</si>
  <si>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</si>
  <si>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</si>
  <si>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</si>
  <si>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</si>
  <si>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</si>
  <si>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</si>
  <si>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</si>
  <si>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</si>
  <si>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</si>
  <si>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</si>
  <si>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</si>
  <si>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</si>
  <si>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</si>
  <si>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</si>
  <si>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</si>
  <si>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</si>
  <si>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</si>
  <si>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</si>
  <si>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</si>
  <si>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</si>
  <si>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</si>
  <si>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</si>
  <si>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</si>
  <si>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</si>
  <si>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</si>
  <si>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</si>
  <si>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</si>
  <si>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</si>
  <si>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</si>
  <si>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</si>
  <si>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</si>
  <si>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</si>
  <si>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</si>
  <si>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</si>
  <si>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</si>
  <si>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</si>
  <si>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</si>
  <si>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</si>
  <si>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</si>
  <si>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</si>
  <si>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</si>
  <si>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</si>
  <si>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</si>
  <si>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</si>
  <si>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</si>
  <si>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</si>
  <si>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</si>
  <si>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</si>
  <si>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</si>
  <si>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</si>
  <si>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</si>
  <si>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</si>
  <si>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</si>
  <si>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</si>
  <si>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</si>
  <si>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</si>
  <si>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</si>
  <si>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</si>
  <si>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</si>
  <si>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</si>
  <si>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</si>
  <si>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</si>
  <si>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</si>
  <si>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</si>
  <si>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</si>
  <si>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</si>
  <si>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</si>
  <si>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</si>
  <si>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</si>
  <si>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</si>
  <si>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</si>
  <si>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</si>
  <si>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</si>
  <si>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</si>
  <si>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</si>
  <si>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</si>
  <si>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</si>
  <si>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</si>
  <si>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</si>
  <si>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</si>
  <si>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</si>
  <si>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</si>
  <si>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</si>
  <si>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</si>
  <si>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</si>
  <si>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</si>
  <si>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</si>
  <si>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</si>
  <si>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</si>
  <si>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</si>
  <si>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</si>
  <si>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</si>
  <si>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</si>
  <si>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</si>
  <si>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</si>
  <si>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</si>
  <si>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</si>
  <si>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</si>
  <si>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</si>
  <si>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</si>
  <si>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</si>
  <si>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</si>
  <si>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</si>
  <si>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</si>
  <si>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</si>
  <si>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</si>
  <si>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</si>
  <si>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</si>
  <si>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</si>
  <si>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</si>
  <si>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</si>
  <si>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</si>
  <si>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</si>
  <si>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</si>
  <si>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</si>
  <si>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</si>
  <si>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</si>
  <si>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</si>
  <si>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</si>
  <si>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</si>
  <si>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</si>
  <si>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</si>
  <si>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</si>
  <si>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</si>
  <si>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</si>
  <si>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</si>
  <si>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</si>
  <si>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</si>
  <si>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</si>
  <si>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</si>
  <si>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</si>
  <si>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</si>
  <si>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</si>
  <si>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</si>
  <si>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</si>
  <si>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</si>
  <si>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</si>
  <si>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</si>
  <si>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</si>
  <si>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</si>
  <si>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</si>
  <si>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</si>
  <si>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</si>
  <si>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</si>
  <si>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</si>
  <si>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</si>
  <si>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</si>
  <si>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</si>
  <si>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</si>
  <si>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</si>
  <si>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</si>
  <si>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</si>
  <si>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</si>
  <si>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</si>
  <si>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</si>
  <si>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</si>
  <si>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</si>
  <si>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</si>
  <si>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</si>
  <si>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</si>
  <si>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</si>
  <si>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</si>
  <si>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</si>
  <si>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</si>
  <si>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</si>
  <si>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</si>
  <si>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</si>
  <si>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</si>
  <si>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</si>
  <si>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</si>
  <si>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</si>
  <si>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</si>
  <si>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</si>
  <si>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</si>
  <si>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</si>
  <si>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</si>
  <si>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</si>
  <si>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</si>
  <si>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</si>
  <si>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</si>
  <si>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</si>
  <si>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</si>
  <si>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</si>
  <si>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</si>
  <si>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</si>
  <si>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</si>
  <si>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</si>
  <si>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</si>
  <si>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</si>
  <si>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</si>
  <si>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</si>
  <si>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</si>
  <si>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</si>
  <si>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</si>
  <si>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</si>
  <si>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</si>
  <si>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</si>
  <si>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</si>
  <si>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</si>
  <si>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</si>
  <si>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</si>
  <si>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</si>
  <si>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</si>
  <si>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</si>
  <si>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</si>
  <si>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</si>
  <si>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</si>
  <si>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</si>
  <si>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</si>
  <si>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</si>
  <si>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</si>
  <si>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</si>
  <si>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</si>
  <si>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</si>
  <si>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</si>
  <si>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</si>
  <si>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</si>
  <si>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</si>
  <si>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</si>
  <si>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</si>
  <si>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</si>
  <si>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</si>
  <si>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</si>
  <si>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</si>
  <si>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</si>
  <si>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</si>
  <si>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</si>
  <si>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</si>
  <si>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</si>
  <si>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</si>
  <si>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</si>
  <si>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</si>
  <si>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</si>
  <si>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</si>
  <si>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</si>
  <si>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</si>
  <si>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</si>
  <si>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</si>
  <si>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</si>
  <si>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</si>
  <si>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</si>
  <si>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</si>
  <si>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</si>
  <si>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</si>
  <si>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</si>
  <si>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</si>
  <si>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</si>
  <si>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</si>
  <si>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</si>
  <si>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</si>
  <si>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</si>
  <si>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</si>
  <si>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</si>
  <si>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</si>
  <si>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</si>
  <si>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</si>
  <si>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</si>
  <si>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</si>
  <si>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</si>
  <si>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</si>
  <si>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</si>
  <si>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</si>
  <si>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</si>
  <si>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</si>
  <si>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</si>
  <si>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</si>
  <si>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</si>
  <si>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</si>
  <si>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</si>
  <si>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</si>
  <si>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</si>
  <si>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</si>
  <si>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</si>
  <si>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</si>
  <si>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</si>
  <si>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</si>
  <si>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</si>
  <si>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</si>
  <si>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</si>
  <si>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</si>
  <si>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</si>
  <si>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</si>
  <si>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</si>
  <si>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</si>
  <si>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</si>
  <si>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</si>
  <si>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</si>
  <si>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</si>
  <si>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</si>
  <si>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</si>
  <si>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</si>
  <si>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</si>
  <si>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</si>
  <si>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</si>
  <si>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</si>
  <si>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</si>
  <si>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</si>
  <si>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</si>
  <si>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</si>
  <si>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</si>
  <si>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</si>
  <si>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</si>
  <si>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</si>
  <si>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</si>
  <si>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</si>
  <si>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</si>
  <si>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</si>
  <si>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</si>
  <si>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</si>
  <si>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</si>
  <si>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</si>
  <si>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</si>
  <si>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</si>
  <si>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</si>
  <si>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</si>
  <si>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</si>
  <si>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</si>
  <si>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</si>
  <si>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</si>
  <si>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</si>
  <si>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</si>
  <si>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</si>
  <si>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</si>
  <si>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</si>
  <si>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</si>
  <si>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</si>
  <si>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</si>
  <si>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</si>
  <si>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</si>
  <si>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</si>
  <si>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</si>
  <si>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</si>
  <si>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</si>
  <si>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</si>
  <si>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</si>
  <si>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</si>
  <si>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</si>
  <si>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</si>
  <si>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</si>
  <si>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</si>
  <si>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</si>
  <si>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</si>
  <si>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</si>
  <si>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</si>
  <si>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</si>
  <si>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</si>
  <si>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</si>
  <si>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</si>
  <si>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</si>
  <si>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</si>
  <si>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</si>
  <si>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</si>
  <si>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</si>
  <si>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</si>
  <si>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</si>
  <si>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</si>
  <si>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</si>
  <si>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</si>
  <si>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</si>
  <si>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</si>
  <si>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</si>
  <si>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</si>
  <si>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</si>
  <si>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</si>
  <si>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</si>
  <si>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</si>
  <si>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</si>
  <si>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</si>
  <si>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</si>
  <si>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</si>
  <si>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</si>
  <si>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</si>
  <si>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</si>
  <si>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</si>
  <si>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</si>
  <si>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</si>
  <si>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</si>
  <si>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</si>
  <si>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</si>
  <si>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</si>
  <si>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</si>
  <si>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</si>
  <si>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</si>
  <si>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</si>
  <si>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</si>
  <si>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</si>
  <si>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</si>
  <si>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</si>
  <si>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</si>
  <si>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</si>
  <si>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</si>
  <si>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</si>
  <si>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</si>
  <si>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</si>
  <si>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</si>
  <si>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</si>
  <si>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</si>
  <si>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</si>
  <si>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</si>
  <si>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</si>
  <si>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</si>
  <si>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</si>
  <si>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</si>
  <si>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</si>
  <si>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</si>
  <si>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</si>
  <si>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</si>
  <si>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</si>
  <si>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</si>
  <si>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</si>
  <si>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</si>
  <si>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</si>
  <si>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</si>
  <si>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</si>
  <si>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</si>
  <si>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</si>
  <si>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</si>
  <si>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</si>
  <si>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</si>
  <si>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</si>
  <si>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</si>
  <si>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</si>
  <si>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</si>
  <si>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</si>
  <si>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</si>
  <si>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</si>
  <si>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</si>
  <si>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</si>
  <si>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</si>
  <si>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</si>
  <si>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</si>
  <si>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</si>
  <si>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</si>
  <si>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</si>
  <si>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</si>
  <si>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</si>
  <si>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</si>
  <si>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</si>
  <si>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</si>
  <si>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</si>
  <si>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</si>
  <si>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</si>
  <si>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</si>
  <si>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</si>
  <si>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</si>
  <si>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</si>
  <si>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</si>
  <si>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</si>
  <si>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</si>
  <si>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</si>
  <si>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</si>
  <si>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</si>
  <si>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</si>
  <si>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</si>
  <si>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</si>
  <si>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</si>
  <si>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</si>
  <si>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</si>
  <si>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</si>
  <si>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</si>
  <si>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</si>
  <si>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</si>
  <si>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</si>
  <si>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</si>
  <si>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</si>
  <si>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</si>
  <si>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</si>
  <si>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</si>
  <si>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</si>
  <si>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</si>
  <si>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</si>
  <si>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</si>
  <si>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</si>
  <si>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</si>
  <si>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</si>
  <si>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</si>
  <si>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</si>
  <si>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</si>
  <si>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</si>
  <si>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</si>
  <si>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</si>
  <si>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</si>
  <si>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</si>
  <si>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</si>
  <si>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</si>
  <si>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</si>
  <si>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</si>
  <si>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</si>
  <si>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</si>
  <si>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</si>
  <si>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</si>
  <si>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</si>
  <si>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</si>
  <si>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</si>
  <si>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</si>
  <si>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</si>
  <si>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</si>
  <si>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</si>
  <si>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</si>
  <si>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</si>
  <si>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</si>
  <si>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</si>
  <si>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</si>
  <si>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</si>
  <si>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</si>
  <si>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</si>
  <si>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</si>
  <si>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</si>
  <si>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</si>
  <si>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</si>
  <si>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</si>
  <si>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</si>
  <si>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</si>
  <si>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</si>
  <si>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</si>
  <si>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</si>
  <si>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</si>
  <si>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</si>
  <si>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</si>
  <si>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</si>
  <si>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</si>
  <si>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</si>
  <si>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</si>
  <si>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</si>
  <si>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</si>
  <si>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</si>
  <si>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</si>
  <si>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</si>
  <si>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</si>
  <si>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</si>
  <si>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</si>
  <si>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</si>
  <si>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</si>
  <si>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</si>
  <si>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</si>
  <si>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</si>
  <si>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</si>
  <si>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</si>
  <si>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</si>
  <si>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</si>
  <si>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</si>
  <si>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</si>
  <si>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</si>
  <si>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</si>
  <si>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</si>
  <si>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</si>
  <si>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</si>
  <si>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</si>
  <si>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</si>
  <si>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</si>
  <si>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</si>
  <si>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</si>
  <si>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</si>
  <si>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</si>
  <si>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</si>
  <si>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</si>
  <si>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</si>
  <si>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</si>
  <si>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</si>
  <si>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</si>
  <si>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</si>
  <si>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</si>
  <si>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</si>
  <si>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</si>
  <si>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</si>
  <si>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</si>
  <si>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</si>
  <si>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</si>
  <si>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</si>
  <si>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</si>
  <si>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</si>
  <si>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</si>
  <si>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</si>
  <si>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</si>
  <si>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</si>
  <si>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</si>
  <si>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</si>
  <si>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</si>
  <si>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</si>
  <si>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</si>
  <si>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</si>
  <si>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</si>
  <si>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</si>
  <si>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</si>
  <si>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</si>
  <si>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</si>
  <si>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</si>
  <si>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</si>
  <si>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</si>
  <si>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</si>
  <si>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</si>
  <si>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</si>
  <si>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</si>
  <si>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</si>
  <si>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</si>
  <si>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</si>
  <si>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</si>
  <si>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</si>
  <si>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</si>
  <si>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</si>
  <si>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</si>
  <si>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</si>
  <si>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</si>
  <si>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</si>
  <si>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</si>
  <si>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</si>
  <si>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</si>
  <si>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</si>
  <si>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</si>
  <si>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</si>
  <si>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</si>
  <si>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</si>
  <si>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</si>
  <si>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</si>
  <si>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</si>
  <si>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</si>
  <si>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</si>
  <si>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</si>
  <si>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</si>
  <si>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</si>
  <si>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</si>
  <si>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</si>
  <si>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</si>
  <si>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</si>
  <si>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</si>
  <si>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</si>
  <si>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</si>
  <si>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</si>
  <si>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</si>
  <si>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</si>
  <si>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</si>
  <si>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</si>
  <si>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</si>
  <si>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</si>
  <si>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</si>
  <si>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</si>
  <si>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</si>
  <si>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</si>
  <si>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</si>
  <si>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</si>
  <si>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</si>
  <si>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</si>
  <si>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</si>
  <si>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</si>
  <si>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</si>
  <si>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</si>
  <si>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</si>
  <si>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</si>
  <si>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</si>
  <si>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</si>
  <si>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</si>
  <si>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</si>
  <si>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</si>
  <si>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</si>
  <si>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</si>
  <si>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</si>
  <si>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</si>
  <si>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</si>
  <si>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</si>
  <si>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</si>
  <si>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</si>
  <si>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</si>
  <si>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</si>
  <si>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</si>
  <si>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</si>
  <si>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</si>
  <si>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</si>
  <si>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</si>
  <si>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</si>
  <si>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</si>
  <si>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</si>
  <si>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</si>
  <si>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</si>
  <si>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</si>
  <si>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</si>
  <si>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</si>
  <si>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</si>
  <si>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</si>
  <si>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</si>
  <si>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</si>
  <si>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</si>
  <si>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</si>
  <si>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</si>
  <si>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</si>
  <si>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</si>
  <si>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</si>
  <si>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</si>
  <si>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</si>
  <si>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</si>
  <si>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</si>
  <si>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</si>
  <si>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</si>
  <si>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</si>
  <si>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</si>
  <si>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</si>
  <si>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</si>
  <si>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</si>
  <si>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</si>
  <si>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</si>
  <si>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</si>
  <si>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</si>
  <si>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</si>
  <si>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</si>
  <si>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</si>
  <si>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</si>
  <si>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</si>
  <si>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</si>
  <si>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</si>
  <si>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</si>
  <si>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</si>
  <si>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</si>
  <si>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</si>
  <si>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</si>
  <si>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</si>
  <si>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</si>
  <si>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</si>
  <si>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</si>
  <si>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</si>
  <si>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</si>
  <si>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</si>
  <si>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</si>
  <si>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</si>
  <si>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</si>
  <si>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</si>
  <si>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</si>
  <si>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</si>
  <si>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</si>
  <si>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</si>
  <si>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</si>
  <si>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</si>
  <si>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</si>
  <si>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</si>
  <si>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</si>
  <si>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</si>
  <si>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</si>
  <si>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</si>
  <si>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</si>
  <si>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</si>
  <si>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</si>
  <si>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</si>
  <si>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</si>
  <si>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</si>
  <si>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</si>
  <si>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</si>
  <si>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</si>
  <si>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</si>
  <si>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</si>
  <si>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</si>
  <si>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</si>
  <si>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</si>
  <si>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</si>
  <si>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</si>
  <si>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</si>
  <si>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</si>
  <si>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</si>
  <si>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</si>
  <si>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</si>
  <si>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</si>
  <si>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</si>
  <si>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</si>
  <si>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</si>
  <si>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</si>
  <si>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</si>
  <si>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</si>
  <si>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</si>
  <si>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</si>
  <si>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</si>
  <si>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</si>
  <si>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</si>
  <si>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</si>
  <si>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</si>
  <si>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</si>
  <si>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</si>
  <si>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</si>
  <si>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</si>
  <si>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</si>
  <si>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</si>
  <si>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</si>
  <si>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</si>
  <si>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</si>
  <si>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</si>
  <si>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</si>
  <si>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</si>
  <si>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</si>
  <si>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</si>
  <si>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</si>
  <si>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</si>
  <si>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</si>
  <si>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</si>
  <si>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</si>
  <si>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</si>
  <si>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</si>
  <si>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</si>
  <si>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</si>
  <si>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</si>
  <si>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</si>
  <si>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</si>
  <si>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</si>
  <si>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</si>
  <si>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</si>
  <si>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</si>
  <si>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</si>
  <si>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</si>
  <si>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</si>
  <si>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</si>
  <si>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</si>
  <si>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</si>
  <si>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</si>
  <si>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</si>
  <si>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</si>
  <si>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</si>
  <si>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</si>
  <si>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</si>
  <si>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</si>
  <si>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</si>
  <si>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</si>
  <si>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</si>
  <si>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</si>
  <si>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</si>
  <si>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</si>
  <si>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</si>
  <si>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</si>
  <si>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</si>
  <si>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</si>
  <si>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</si>
  <si>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</si>
  <si>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</si>
  <si>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</si>
  <si>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</si>
  <si>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</si>
  <si>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</si>
  <si>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</si>
  <si>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</si>
  <si>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</si>
  <si>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</si>
  <si>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</si>
  <si>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</si>
  <si>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</si>
  <si>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</si>
  <si>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</si>
  <si>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</si>
  <si>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</si>
  <si>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</si>
  <si>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</si>
  <si>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</si>
  <si>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</si>
  <si>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</si>
  <si>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</si>
  <si>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</si>
  <si>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</si>
  <si>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</si>
  <si>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</si>
  <si>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</si>
  <si>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</si>
  <si>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</si>
  <si>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</si>
  <si>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</si>
  <si>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</si>
  <si>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</si>
  <si>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</si>
  <si>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</si>
  <si>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</si>
  <si>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</si>
  <si>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</si>
  <si>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</si>
  <si>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</si>
  <si>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</si>
  <si>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</si>
  <si>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</si>
  <si>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</si>
  <si>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</si>
  <si>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</si>
  <si>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</si>
  <si>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</si>
  <si>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</si>
  <si>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</si>
  <si>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</si>
  <si>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</si>
  <si>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</si>
  <si>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</si>
  <si>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</si>
  <si>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</si>
  <si>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</si>
  <si>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</si>
  <si>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</si>
  <si>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</si>
  <si>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</si>
  <si>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</si>
  <si>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</si>
  <si>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</si>
  <si>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</si>
  <si>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</si>
  <si>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</si>
  <si>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</si>
  <si>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</si>
  <si>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</si>
  <si>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</si>
  <si>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</si>
  <si>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</si>
  <si>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</si>
  <si>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</si>
  <si>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</si>
  <si>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</si>
  <si>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</si>
  <si>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</si>
  <si>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</si>
  <si>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</si>
  <si>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</si>
  <si>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</si>
  <si>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</si>
  <si>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</si>
  <si>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</si>
  <si>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</si>
  <si>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</si>
  <si>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</si>
  <si>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</si>
  <si>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</si>
  <si>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</si>
  <si>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</si>
  <si>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</si>
  <si>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</si>
  <si>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</si>
  <si>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</si>
  <si>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</si>
  <si>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</si>
  <si>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</si>
  <si>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</si>
  <si>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</si>
  <si>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</si>
  <si>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</si>
  <si>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</si>
  <si>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</si>
  <si>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</si>
  <si>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</si>
  <si>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</si>
  <si>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</si>
  <si>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</si>
  <si>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</si>
  <si>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</si>
  <si>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</si>
  <si>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</si>
  <si>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</si>
  <si>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</si>
  <si>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</si>
  <si>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</si>
  <si>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</si>
  <si>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</si>
  <si>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</si>
  <si>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</si>
  <si>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</si>
  <si>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</si>
  <si>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</si>
  <si>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</si>
  <si>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</si>
  <si>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</si>
  <si>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</si>
  <si>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</si>
  <si>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</si>
  <si>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</si>
  <si>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</si>
  <si>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</si>
  <si>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</si>
  <si>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</si>
  <si>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</si>
  <si>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</si>
  <si>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</si>
  <si>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</si>
  <si>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</si>
  <si>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</si>
  <si>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</si>
  <si>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</si>
  <si>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</si>
  <si>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</si>
  <si>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</si>
  <si>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</si>
  <si>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</si>
  <si>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</si>
  <si>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</si>
  <si>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</si>
  <si>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</si>
  <si>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</si>
  <si>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</si>
  <si>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</si>
  <si>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</si>
  <si>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</si>
  <si>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</si>
  <si>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</si>
  <si>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</si>
  <si>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</si>
  <si>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</si>
  <si>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</si>
  <si>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</si>
  <si>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</si>
  <si>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</si>
  <si>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</si>
  <si>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</si>
  <si>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</si>
  <si>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</si>
  <si>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</si>
  <si>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</si>
  <si>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</si>
  <si>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</si>
  <si>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</si>
  <si>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</si>
  <si>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</si>
  <si>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</si>
  <si>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</si>
  <si>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</si>
  <si>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</si>
  <si>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</si>
  <si>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</si>
  <si>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</si>
  <si>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</si>
  <si>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</si>
  <si>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</si>
  <si>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</si>
  <si>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</si>
  <si>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</si>
  <si>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</si>
  <si>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</si>
  <si>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</si>
  <si>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</si>
  <si>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</si>
  <si>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</si>
  <si>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</si>
  <si>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</si>
  <si>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</si>
  <si>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</si>
  <si>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</si>
  <si>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</si>
  <si>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</si>
  <si>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</si>
  <si>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</si>
  <si>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</si>
  <si>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</si>
  <si>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</si>
  <si>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</si>
  <si>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</si>
  <si>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</si>
  <si>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</si>
  <si>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</si>
  <si>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</si>
  <si>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</si>
  <si>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</si>
  <si>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</si>
  <si>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</si>
  <si>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</si>
  <si>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</si>
  <si>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</si>
  <si>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</si>
  <si>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</si>
  <si>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</si>
  <si>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</si>
  <si>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</si>
  <si>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</si>
  <si>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</si>
  <si>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</si>
  <si>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</si>
  <si>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</si>
  <si>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</si>
  <si>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</si>
  <si>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</si>
  <si>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</si>
  <si>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</si>
  <si>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</si>
  <si>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</si>
  <si>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</si>
  <si>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</si>
  <si>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</si>
  <si>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</si>
  <si>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</si>
  <si>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</si>
  <si>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</si>
  <si>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</si>
  <si>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</si>
  <si>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</si>
  <si>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</si>
  <si>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</si>
  <si>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</si>
  <si>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</si>
  <si>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</si>
  <si>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</si>
  <si>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</si>
  <si>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</si>
  <si>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</si>
  <si>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</si>
  <si>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</si>
  <si>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</si>
  <si>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</si>
  <si>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</si>
  <si>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</si>
  <si>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</si>
  <si>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</si>
  <si>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</si>
  <si>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</si>
  <si>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</si>
  <si>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</si>
  <si>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</si>
  <si>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</si>
  <si>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</si>
  <si>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</si>
  <si>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</si>
  <si>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</si>
  <si>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</si>
  <si>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</si>
  <si>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</si>
  <si>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</si>
  <si>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</si>
  <si>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</si>
  <si>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</si>
  <si>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</si>
  <si>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</si>
  <si>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</si>
  <si>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</si>
  <si>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</si>
  <si>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</si>
  <si>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</si>
  <si>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</si>
  <si>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</si>
  <si>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</si>
  <si>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</si>
  <si>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</si>
  <si>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</si>
  <si>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</si>
  <si>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</si>
  <si>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</si>
  <si>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</si>
  <si>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</si>
  <si>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</si>
  <si>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</si>
  <si>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</si>
  <si>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</si>
  <si>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</si>
  <si>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</si>
  <si>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</si>
  <si>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</si>
  <si>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</si>
  <si>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</si>
  <si>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</si>
  <si>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</si>
  <si>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</si>
  <si>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</si>
  <si>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</si>
  <si>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</si>
  <si>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</si>
  <si>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</si>
  <si>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</si>
  <si>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</si>
  <si>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</si>
  <si>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</si>
  <si>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</si>
  <si>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</si>
  <si>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</si>
  <si>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</si>
  <si>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</si>
  <si>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</si>
  <si>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</si>
  <si>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</si>
  <si>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</si>
  <si>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</si>
  <si>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</si>
  <si>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</si>
  <si>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</si>
  <si>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</si>
  <si>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</si>
  <si>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</si>
  <si>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</si>
  <si>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</si>
  <si>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</si>
  <si>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</si>
  <si>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</si>
  <si>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</si>
  <si>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</si>
  <si>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</si>
  <si>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</si>
  <si>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</si>
  <si>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</si>
  <si>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</si>
  <si>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</si>
  <si>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</si>
  <si>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</si>
  <si>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</si>
  <si>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</si>
  <si>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</si>
  <si>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</si>
  <si>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</si>
  <si>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</si>
  <si>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</si>
  <si>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</si>
  <si>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</si>
  <si>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</si>
  <si>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</si>
  <si>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</si>
  <si>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</si>
  <si>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</si>
  <si>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</si>
  <si>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</si>
  <si>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</si>
  <si>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</si>
  <si>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</si>
  <si>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</si>
  <si>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</si>
  <si>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</si>
  <si>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</si>
  <si>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</si>
  <si>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</si>
  <si>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</si>
  <si>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</si>
  <si>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</si>
  <si>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</si>
  <si>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</si>
  <si>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</si>
  <si>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</si>
  <si>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</si>
  <si>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</si>
  <si>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</si>
  <si>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</si>
  <si>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</si>
  <si>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</si>
  <si>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</si>
  <si>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</si>
  <si>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</si>
  <si>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</si>
  <si>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</si>
  <si>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</si>
  <si>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</si>
  <si>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</si>
  <si>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</si>
  <si>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</si>
  <si>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</si>
  <si>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</si>
  <si>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</si>
  <si>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</si>
  <si>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</si>
  <si>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</si>
  <si>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</si>
  <si>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</si>
  <si>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</si>
  <si>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</si>
  <si>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</si>
  <si>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</si>
  <si>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</si>
  <si>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</si>
  <si>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</si>
  <si>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</si>
  <si>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</si>
  <si>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</si>
  <si>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</si>
  <si>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</si>
  <si>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</si>
  <si>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</si>
  <si>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</si>
  <si>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</si>
  <si>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</si>
  <si>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</si>
  <si>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</si>
  <si>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</si>
  <si>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</si>
  <si>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</si>
  <si>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</si>
  <si>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</si>
  <si>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</si>
  <si>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</si>
  <si>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</si>
  <si>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</si>
  <si>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</si>
  <si>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</si>
  <si>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</si>
  <si>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</si>
  <si>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</si>
  <si>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</si>
  <si>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</si>
  <si>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</si>
  <si>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</si>
  <si>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</si>
  <si>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</si>
  <si>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</si>
  <si>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</si>
  <si>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</si>
  <si>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</si>
  <si>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</si>
  <si>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</si>
  <si>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</si>
  <si>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</si>
  <si>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</si>
  <si>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</si>
  <si>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</si>
  <si>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</si>
  <si>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</si>
  <si>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</si>
  <si>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</si>
  <si>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</si>
  <si>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</si>
  <si>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</si>
  <si>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</si>
  <si>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</si>
  <si>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</si>
  <si>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</si>
  <si>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</si>
  <si>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</si>
  <si>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</si>
  <si>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</si>
  <si>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</si>
  <si>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</si>
  <si>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</si>
  <si>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</si>
  <si>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</si>
  <si>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</si>
  <si>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</si>
  <si>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</si>
  <si>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</si>
  <si>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</si>
  <si>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</si>
  <si>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</si>
  <si>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</si>
  <si>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</si>
  <si>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</si>
  <si>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</si>
  <si>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</si>
  <si>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</si>
  <si>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</si>
  <si>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</si>
  <si>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</si>
  <si>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</si>
  <si>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</si>
  <si>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</si>
  <si>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</si>
  <si>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</si>
  <si>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</si>
  <si>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</si>
  <si>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</si>
  <si>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</si>
  <si>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</si>
  <si>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</si>
  <si>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</si>
  <si>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</si>
  <si>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</si>
  <si>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</si>
  <si>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</si>
  <si>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</si>
  <si>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</si>
  <si>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</si>
  <si>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</si>
  <si>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</si>
  <si>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</si>
  <si>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</si>
  <si>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</si>
  <si>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</si>
  <si>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</si>
  <si>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</si>
  <si>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</si>
  <si>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</si>
  <si>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</si>
  <si>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</si>
  <si>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</si>
  <si>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</si>
  <si>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</si>
  <si>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</si>
  <si>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</si>
  <si>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</si>
  <si>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</si>
  <si>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</si>
  <si>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</si>
  <si>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</si>
  <si>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</si>
  <si>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</si>
  <si>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</si>
  <si>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</si>
  <si>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</si>
  <si>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</si>
  <si>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</si>
  <si>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</si>
  <si>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</si>
  <si>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</si>
  <si>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</si>
  <si>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</si>
  <si>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</si>
  <si>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</si>
  <si>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</si>
  <si>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</si>
  <si>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</si>
  <si>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</si>
  <si>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</si>
  <si>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</si>
  <si>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</si>
  <si>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</si>
  <si>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</si>
  <si>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</si>
  <si>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</si>
  <si>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</si>
  <si>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</si>
  <si>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</si>
  <si>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</si>
  <si>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</si>
  <si>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</si>
  <si>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</si>
  <si>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</si>
  <si>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</si>
  <si>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</si>
  <si>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</si>
  <si>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</si>
  <si>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</si>
  <si>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</si>
  <si>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</si>
  <si>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</si>
  <si>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</si>
  <si>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</si>
  <si>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</si>
  <si>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</si>
  <si>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</si>
  <si>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</si>
  <si>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</si>
  <si>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</si>
  <si>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</si>
  <si>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</si>
  <si>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</si>
  <si>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</si>
  <si>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</si>
  <si>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</si>
  <si>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</si>
  <si>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</si>
  <si>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</si>
  <si>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</si>
  <si>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</si>
  <si>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</si>
  <si>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</si>
  <si>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</si>
  <si>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</si>
  <si>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</si>
  <si>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</si>
  <si>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</si>
  <si>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</si>
  <si>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</si>
  <si>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</si>
  <si>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</si>
  <si>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</si>
  <si>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</si>
  <si>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</si>
  <si>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</si>
  <si>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</si>
  <si>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</si>
  <si>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</si>
  <si>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</si>
  <si>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</si>
  <si>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</si>
  <si>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</si>
  <si>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</si>
  <si>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</si>
  <si>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</si>
  <si>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</si>
  <si>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</si>
  <si>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</si>
  <si>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</si>
  <si>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</si>
  <si>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</si>
  <si>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</si>
  <si>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</si>
  <si>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</si>
  <si>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</si>
  <si>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</si>
  <si>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</si>
  <si>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</si>
  <si>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</si>
  <si>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</si>
  <si>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</si>
  <si>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</si>
  <si>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</si>
  <si>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</si>
  <si>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</si>
  <si>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</si>
  <si>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</si>
  <si>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</si>
  <si>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</si>
  <si>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</si>
  <si>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</si>
  <si>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</si>
  <si>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</si>
  <si>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</si>
  <si>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</si>
  <si>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</si>
  <si>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</si>
  <si>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</si>
  <si>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</si>
  <si>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</si>
  <si>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</si>
  <si>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</si>
  <si>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</si>
  <si>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</si>
  <si>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</si>
  <si>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</si>
  <si>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</si>
  <si>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</si>
  <si>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</si>
  <si>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</si>
  <si>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</si>
  <si>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</si>
  <si>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</si>
  <si>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</si>
  <si>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</si>
  <si>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</si>
  <si>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</si>
  <si>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</si>
  <si>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</si>
  <si>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</si>
  <si>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</si>
  <si>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</si>
  <si>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</si>
  <si>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</si>
  <si>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</si>
  <si>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</si>
  <si>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</si>
  <si>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</si>
  <si>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</si>
  <si>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</si>
  <si>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</si>
  <si>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</si>
  <si>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</si>
  <si>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</si>
  <si>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</si>
  <si>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</si>
  <si>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</si>
  <si>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</si>
  <si>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</si>
  <si>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</si>
  <si>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</si>
  <si>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</si>
  <si>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</si>
  <si>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</si>
  <si>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</si>
  <si>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</si>
  <si>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</si>
  <si>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</si>
  <si>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</si>
  <si>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</si>
  <si>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</si>
  <si>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</si>
  <si>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</si>
  <si>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</si>
  <si>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</si>
  <si>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</si>
  <si>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</si>
  <si>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</si>
  <si>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</si>
  <si>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</si>
  <si>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</si>
  <si>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</si>
  <si>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</si>
  <si>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</si>
  <si>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</si>
  <si>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</si>
  <si>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</si>
  <si>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</si>
  <si>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</si>
  <si>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</si>
  <si>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</si>
  <si>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</si>
  <si>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</si>
  <si>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</si>
  <si>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</si>
  <si>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</si>
  <si>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</si>
  <si>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</si>
  <si>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</si>
  <si>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</si>
  <si>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</si>
  <si>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</si>
  <si>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</si>
  <si>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</si>
  <si>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</si>
  <si>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</si>
  <si>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</si>
  <si>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</si>
  <si>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</si>
  <si>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</si>
  <si>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</si>
  <si>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</si>
  <si>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</si>
  <si>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</si>
  <si>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</si>
  <si>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</si>
  <si>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</si>
  <si>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</si>
  <si>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</si>
  <si>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</si>
  <si>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</si>
  <si>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</si>
  <si>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</si>
  <si>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</si>
  <si>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</si>
  <si>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</si>
  <si>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</si>
  <si>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</si>
  <si>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</si>
  <si>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</si>
  <si>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</si>
  <si>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</si>
  <si>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</si>
  <si>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</si>
  <si>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</si>
  <si>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</si>
  <si>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</si>
  <si>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</si>
  <si>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</si>
  <si>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</si>
  <si>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</si>
  <si>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</si>
  <si>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</si>
  <si>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</si>
  <si>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</si>
  <si>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</si>
  <si>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</si>
  <si>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</si>
  <si>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</si>
  <si>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</si>
  <si>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</si>
  <si>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</si>
  <si>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</si>
  <si>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</si>
  <si>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</si>
  <si>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</si>
  <si>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</si>
  <si>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</si>
  <si>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</si>
  <si>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</si>
  <si>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</si>
  <si>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</si>
  <si>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</si>
  <si>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</si>
  <si>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</si>
  <si>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</si>
  <si>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</si>
  <si>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</si>
  <si>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</si>
  <si>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</si>
  <si>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</si>
  <si>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</si>
  <si>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</si>
  <si>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</si>
  <si>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</si>
  <si>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</si>
  <si>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</si>
  <si>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</si>
  <si>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</si>
  <si>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</si>
  <si>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</si>
  <si>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</si>
  <si>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</si>
  <si>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</si>
  <si>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</si>
  <si>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</si>
  <si>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</si>
  <si>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</si>
  <si>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</si>
  <si>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</si>
  <si>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</si>
  <si>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</si>
  <si>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</si>
  <si>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</si>
  <si>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</si>
  <si>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</si>
  <si>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</si>
  <si>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</si>
  <si>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</si>
  <si>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</si>
  <si>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</si>
  <si>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</si>
  <si>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</si>
  <si>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</si>
  <si>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</si>
  <si>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</si>
  <si>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</si>
  <si>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</si>
  <si>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</si>
  <si>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</si>
  <si>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</si>
  <si>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</si>
  <si>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</si>
  <si>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</si>
  <si>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</si>
  <si>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</si>
  <si>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</si>
  <si>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</si>
  <si>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</si>
  <si>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</si>
  <si>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</si>
  <si>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</si>
  <si>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</si>
  <si>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</si>
  <si>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</si>
  <si>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</si>
  <si>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</si>
  <si>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</si>
  <si>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</si>
  <si>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</si>
  <si>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</si>
  <si>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</si>
  <si>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</si>
  <si>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</si>
  <si>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</si>
  <si>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</si>
  <si>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</si>
  <si>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</si>
  <si>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</si>
  <si>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</si>
  <si>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</si>
  <si>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</si>
  <si>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</si>
  <si>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</si>
  <si>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</si>
  <si>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</si>
  <si>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</si>
  <si>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</si>
  <si>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</si>
  <si>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</si>
  <si>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</si>
  <si>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</si>
  <si>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</si>
  <si>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</si>
  <si>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</si>
  <si>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</si>
  <si>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</si>
  <si>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</si>
  <si>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</si>
  <si>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</si>
  <si>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</si>
  <si>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</si>
  <si>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</si>
  <si>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</si>
  <si>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</si>
  <si>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</si>
  <si>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</si>
  <si>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</si>
  <si>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</si>
  <si>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</si>
  <si>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</si>
  <si>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</si>
  <si>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</si>
  <si>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</si>
  <si>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</si>
  <si>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</si>
  <si>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</si>
  <si>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</si>
  <si>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</si>
  <si>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</si>
  <si>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</si>
  <si>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</si>
  <si>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</si>
  <si>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</si>
  <si>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</si>
  <si>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</si>
  <si>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</si>
  <si>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</si>
  <si>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</si>
  <si>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</si>
  <si>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</si>
  <si>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</si>
  <si>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</si>
  <si>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</si>
  <si>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</si>
  <si>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</si>
  <si>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</si>
  <si>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</si>
  <si>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</si>
  <si>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</si>
  <si>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</si>
  <si>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</si>
  <si>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</si>
  <si>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</si>
  <si>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</si>
  <si>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</si>
  <si>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</si>
  <si>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</si>
  <si>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</si>
  <si>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</si>
  <si>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</si>
  <si>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</si>
  <si>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</si>
  <si>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</si>
  <si>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</si>
  <si>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</si>
  <si>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</si>
  <si>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</si>
  <si>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</si>
  <si>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</si>
  <si>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</si>
  <si>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</si>
  <si>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</si>
  <si>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</si>
  <si>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</si>
  <si>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</si>
  <si>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</si>
  <si>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</si>
  <si>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</si>
  <si>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</si>
  <si>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</si>
  <si>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</si>
  <si>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</si>
  <si>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</si>
  <si>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</si>
  <si>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</si>
  <si>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</si>
  <si>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</si>
  <si>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</si>
  <si>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</si>
  <si>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</si>
  <si>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</si>
  <si>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</si>
  <si>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</si>
  <si>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</si>
  <si>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</si>
  <si>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</si>
  <si>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</si>
  <si>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</si>
  <si>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</si>
  <si>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</si>
  <si>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</si>
  <si>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</si>
  <si>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</si>
  <si>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</si>
  <si>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</si>
  <si>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</si>
  <si>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</si>
  <si>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</si>
  <si>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</si>
  <si>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</si>
  <si>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</si>
  <si>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</si>
  <si>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</si>
  <si>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</si>
  <si>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</si>
  <si>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</si>
  <si>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</si>
  <si>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</si>
  <si>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</si>
  <si>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</si>
  <si>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</si>
  <si>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</si>
  <si>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</si>
  <si>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</si>
  <si>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</si>
  <si>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</si>
  <si>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</si>
  <si>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</si>
  <si>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</si>
  <si>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</si>
  <si>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</si>
  <si>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</si>
  <si>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</si>
  <si>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</si>
  <si>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</si>
  <si>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</si>
  <si>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</si>
  <si>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</si>
  <si>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</si>
  <si>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</si>
  <si>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</si>
  <si>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</si>
  <si>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</si>
  <si>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</si>
  <si>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</si>
  <si>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</si>
  <si>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</si>
  <si>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</si>
  <si>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</si>
  <si>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</si>
  <si>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</si>
  <si>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</si>
  <si>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</si>
  <si>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</si>
  <si>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</si>
  <si>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</si>
  <si>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</si>
  <si>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</si>
  <si>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</si>
  <si>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</si>
  <si>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</si>
  <si>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</si>
  <si>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</si>
  <si>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</si>
  <si>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</si>
  <si>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</si>
  <si>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</si>
  <si>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</si>
  <si>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</si>
  <si>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</si>
  <si>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</si>
  <si>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</si>
  <si>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</si>
  <si>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</si>
  <si>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</si>
  <si>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</si>
  <si>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</si>
  <si>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</si>
  <si>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</si>
  <si>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</si>
  <si>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</si>
  <si>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</si>
  <si>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</si>
  <si>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</si>
  <si>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</si>
  <si>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</si>
  <si>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</si>
  <si>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</si>
  <si>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</si>
  <si>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</si>
  <si>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</si>
  <si>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</si>
  <si>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</si>
  <si>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</si>
  <si>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</si>
  <si>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</si>
  <si>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</si>
  <si>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</si>
  <si>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</si>
  <si>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</si>
  <si>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</si>
  <si>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</si>
  <si>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</si>
  <si>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</si>
  <si>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</si>
  <si>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</si>
  <si>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</si>
  <si>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</si>
  <si>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</si>
  <si>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</si>
  <si>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</si>
  <si>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</si>
  <si>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</si>
  <si>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</si>
  <si>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</si>
  <si>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</si>
  <si>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</si>
  <si>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</si>
  <si>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</si>
  <si>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</si>
  <si>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</si>
  <si>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</si>
  <si>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</si>
  <si>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</si>
  <si>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</si>
  <si>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</si>
  <si>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</si>
  <si>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</si>
  <si>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</si>
  <si>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</si>
  <si>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</si>
  <si>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</si>
  <si>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</si>
  <si>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</si>
  <si>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</si>
  <si>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</si>
  <si>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</si>
  <si>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</si>
  <si>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</si>
  <si>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</si>
  <si>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</si>
  <si>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</si>
  <si>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</si>
  <si>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</si>
  <si>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</si>
  <si>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</si>
  <si>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</si>
  <si>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</si>
  <si>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</si>
  <si>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</si>
  <si>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</si>
  <si>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</si>
  <si>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</si>
  <si>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</si>
  <si>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</si>
  <si>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</si>
  <si>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</si>
  <si>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</si>
  <si>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</si>
  <si>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</si>
  <si>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</si>
  <si>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</si>
  <si>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</si>
  <si>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</si>
  <si>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</si>
  <si>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</si>
  <si>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</si>
  <si>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</si>
  <si>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</si>
  <si>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</si>
  <si>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</si>
  <si>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</si>
  <si>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</si>
  <si>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</si>
  <si>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</si>
  <si>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</si>
  <si>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</si>
  <si>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</si>
  <si>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</si>
  <si>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</si>
  <si>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</si>
  <si>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</si>
  <si>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</si>
  <si>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</si>
  <si>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</si>
  <si>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</si>
  <si>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</si>
  <si>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</si>
  <si>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</si>
  <si>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</si>
  <si>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</si>
  <si>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</si>
  <si>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</si>
  <si>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</si>
  <si>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</si>
  <si>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</si>
  <si>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</si>
  <si>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</si>
  <si>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</si>
  <si>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</si>
  <si>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</si>
  <si>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</si>
  <si>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</si>
  <si>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</si>
  <si>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</si>
  <si>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</si>
  <si>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</si>
  <si>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</si>
  <si>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</si>
  <si>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</si>
  <si>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</si>
  <si>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</si>
  <si>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</si>
  <si>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</si>
  <si>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</si>
  <si>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</si>
  <si>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</si>
  <si>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</si>
  <si>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</si>
  <si>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</si>
  <si>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</si>
  <si>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</si>
  <si>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</si>
  <si>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</si>
  <si>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</si>
  <si>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</si>
  <si>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</si>
  <si>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</si>
  <si>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</si>
  <si>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</si>
  <si>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</si>
  <si>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</si>
  <si>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</si>
  <si>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</si>
  <si>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</si>
  <si>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</si>
  <si>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</si>
  <si>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</si>
  <si>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</si>
  <si>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</si>
  <si>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</si>
  <si>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</si>
  <si>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</si>
  <si>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</si>
  <si>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</si>
  <si>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</si>
  <si>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</si>
  <si>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</si>
  <si>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</si>
  <si>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</si>
  <si>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</si>
  <si>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</si>
  <si>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</si>
  <si>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</si>
  <si>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</si>
  <si>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</si>
  <si>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</si>
  <si>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</si>
  <si>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</si>
  <si>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</si>
  <si>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</si>
  <si>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</si>
  <si>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</si>
  <si>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</si>
  <si>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</si>
  <si>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</si>
  <si>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</si>
  <si>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</si>
  <si>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</si>
  <si>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</si>
  <si>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</si>
  <si>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</si>
  <si>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</si>
  <si>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</si>
  <si>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</si>
  <si>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</si>
  <si>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</si>
  <si>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</si>
  <si>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</si>
  <si>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</si>
  <si>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</si>
  <si>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</si>
  <si>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</si>
  <si>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</si>
  <si>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</si>
  <si>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</si>
  <si>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</si>
  <si>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</si>
  <si>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</si>
  <si>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</si>
  <si>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</si>
  <si>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</si>
  <si>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</si>
  <si>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</si>
  <si>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</si>
  <si>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</si>
  <si>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</si>
  <si>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</si>
  <si>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</si>
  <si>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</si>
  <si>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</si>
  <si>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</si>
  <si>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</si>
  <si>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</si>
  <si>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</si>
  <si>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</si>
  <si>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</si>
  <si>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</si>
  <si>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</si>
  <si>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</si>
  <si>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</si>
  <si>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</si>
  <si>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</si>
  <si>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</si>
  <si>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</si>
  <si>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</si>
  <si>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</si>
  <si>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</si>
  <si>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</si>
  <si>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</si>
  <si>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</si>
  <si>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</si>
  <si>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</si>
  <si>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</si>
  <si>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</si>
  <si>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</si>
  <si>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</si>
  <si>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</si>
  <si>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</si>
  <si>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</si>
  <si>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</si>
  <si>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</si>
  <si>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</si>
  <si>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</si>
  <si>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</si>
  <si>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</si>
  <si>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</si>
  <si>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</si>
  <si>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</si>
  <si>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</si>
  <si>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</si>
  <si>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</si>
  <si>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</si>
  <si>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</si>
  <si>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</si>
  <si>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</si>
  <si>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</si>
  <si>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</si>
  <si>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</si>
  <si>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</si>
  <si>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</si>
  <si>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</si>
  <si>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</si>
  <si>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</si>
  <si>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</si>
  <si>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</si>
  <si>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</si>
  <si>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</si>
  <si>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</si>
  <si>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</si>
  <si>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</si>
  <si>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</si>
  <si>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</si>
  <si>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</si>
  <si>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</si>
  <si>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</si>
  <si>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</si>
  <si>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</si>
  <si>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</si>
  <si>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</si>
  <si>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</si>
  <si>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</si>
  <si>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</si>
  <si>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</si>
  <si>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</si>
  <si>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</si>
  <si>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</si>
  <si>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</si>
  <si>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</si>
  <si>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</si>
  <si>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</si>
  <si>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</si>
  <si>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</si>
  <si>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</si>
  <si>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</si>
  <si>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</si>
  <si>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</si>
  <si>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</si>
  <si>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</si>
  <si>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</si>
  <si>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</si>
  <si>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</si>
  <si>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</si>
  <si>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</si>
  <si>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</si>
  <si>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</si>
  <si>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</si>
  <si>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</si>
  <si>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</si>
  <si>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</si>
  <si>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</si>
  <si>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</si>
  <si>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</si>
  <si>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</si>
  <si>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</si>
  <si>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</si>
  <si>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</si>
  <si>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</si>
  <si>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</si>
  <si>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</si>
  <si>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</si>
  <si>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</si>
  <si>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</si>
  <si>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</si>
  <si>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</si>
  <si>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</si>
  <si>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</si>
  <si>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</si>
  <si>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</si>
  <si>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</si>
  <si>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</si>
  <si>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</si>
  <si>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</si>
  <si>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</si>
  <si>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</si>
  <si>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</si>
  <si>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</si>
  <si>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</si>
  <si>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</si>
  <si>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</si>
  <si>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</si>
  <si>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</si>
  <si>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</si>
  <si>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</si>
  <si>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</si>
  <si>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</si>
  <si>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</si>
  <si>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</si>
  <si>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</si>
  <si>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</si>
  <si>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</si>
  <si>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</si>
  <si>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</si>
  <si>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</si>
  <si>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</si>
  <si>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</si>
  <si>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</si>
  <si>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</si>
  <si>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</si>
  <si>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</si>
  <si>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</si>
  <si>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</si>
  <si>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</si>
  <si>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</si>
  <si>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</si>
  <si>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</si>
  <si>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</si>
  <si>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</si>
  <si>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</si>
  <si>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</si>
  <si>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</si>
  <si>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</si>
  <si>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</si>
  <si>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</si>
  <si>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</si>
  <si>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</si>
  <si>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</si>
  <si>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</si>
  <si>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</si>
  <si>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</si>
  <si>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</si>
  <si>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</si>
  <si>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</si>
  <si>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</si>
  <si>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</si>
  <si>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</si>
  <si>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</si>
  <si>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</si>
  <si>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</si>
  <si>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</si>
  <si>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</si>
  <si>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</si>
  <si>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</si>
  <si>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</si>
  <si>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</si>
  <si>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</si>
  <si>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</si>
  <si>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</si>
  <si>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</si>
  <si>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</si>
  <si>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</si>
  <si>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</si>
  <si>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</si>
  <si>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</si>
  <si>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</si>
  <si>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</si>
  <si>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</si>
  <si>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</si>
  <si>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</si>
  <si>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</si>
  <si>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</si>
  <si>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</si>
  <si>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</si>
  <si>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</si>
  <si>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</si>
  <si>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</si>
  <si>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</si>
  <si>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</si>
  <si>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</si>
  <si>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</si>
  <si>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</si>
  <si>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</si>
  <si>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</si>
  <si>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</si>
  <si>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</si>
  <si>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</si>
  <si>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</si>
  <si>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</si>
  <si>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</si>
  <si>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</si>
  <si>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</si>
  <si>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</si>
  <si>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</si>
  <si>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</si>
  <si>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</si>
  <si>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</si>
  <si>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</si>
  <si>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</si>
  <si>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</si>
  <si>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</si>
  <si>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</si>
  <si>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</si>
  <si>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</si>
  <si>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</si>
  <si>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</si>
  <si>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</si>
  <si>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</si>
  <si>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</si>
  <si>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</si>
  <si>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</si>
  <si>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</si>
  <si>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</si>
  <si>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</si>
  <si>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</si>
  <si>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</si>
  <si>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</si>
  <si>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</si>
  <si>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</si>
  <si>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</si>
  <si>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</si>
  <si>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</si>
  <si>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</si>
  <si>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</si>
  <si>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</si>
  <si>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</si>
  <si>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</si>
  <si>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</si>
  <si>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</si>
  <si>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</si>
  <si>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</si>
  <si>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</si>
  <si>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</si>
  <si>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</si>
  <si>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</si>
  <si>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</si>
  <si>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</si>
  <si>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</si>
  <si>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</si>
  <si>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</si>
  <si>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</si>
  <si>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</si>
  <si>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</si>
  <si>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</si>
  <si>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</si>
  <si>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</si>
  <si>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</si>
  <si>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</si>
  <si>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</si>
  <si>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</si>
  <si>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</si>
  <si>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</si>
  <si>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</si>
  <si>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</si>
  <si>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</si>
  <si>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</si>
  <si>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</si>
  <si>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</si>
  <si>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</si>
  <si>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</si>
  <si>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</si>
  <si>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</si>
  <si>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</si>
  <si>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</si>
  <si>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</si>
  <si>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</si>
  <si>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</si>
  <si>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</si>
  <si>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</si>
  <si>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</si>
  <si>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</si>
  <si>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</si>
  <si>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</si>
  <si>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</si>
  <si>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</si>
  <si>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</si>
  <si>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</si>
  <si>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</si>
  <si>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</si>
  <si>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</si>
  <si>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</si>
  <si>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</si>
  <si>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</si>
  <si>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</si>
  <si>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</si>
  <si>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</si>
  <si>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</si>
  <si>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</si>
  <si>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</si>
  <si>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</si>
  <si>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</si>
  <si>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</si>
  <si>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</si>
  <si>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</si>
  <si>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</si>
  <si>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</si>
  <si>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</si>
  <si>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</si>
  <si>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</si>
  <si>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</si>
  <si>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</si>
  <si>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</si>
  <si>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</si>
  <si>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</si>
  <si>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</si>
  <si>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</si>
  <si>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</si>
  <si>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</si>
  <si>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</si>
  <si>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</si>
  <si>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</si>
  <si>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</si>
  <si>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</si>
  <si>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</si>
  <si>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</si>
  <si>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</si>
  <si>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</si>
  <si>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</si>
  <si>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</si>
  <si>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</si>
  <si>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</si>
  <si>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</si>
  <si>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</si>
  <si>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</si>
  <si>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</si>
  <si>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</si>
  <si>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</si>
  <si>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</si>
  <si>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</si>
  <si>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</si>
  <si>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</si>
  <si>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</si>
  <si>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</si>
  <si>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</si>
  <si>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</si>
  <si>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</si>
  <si>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</si>
  <si>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</si>
  <si>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</si>
  <si>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</si>
  <si>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</si>
  <si>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</si>
  <si>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</si>
  <si>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</si>
  <si>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</si>
  <si>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</si>
  <si>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</si>
  <si>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</si>
  <si>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</si>
  <si>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</si>
  <si>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</si>
  <si>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</si>
  <si>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</si>
  <si>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</si>
  <si>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</si>
  <si>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</si>
  <si>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</si>
  <si>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</si>
  <si>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</si>
  <si>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</si>
  <si>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</si>
  <si>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</si>
  <si>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</si>
  <si>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</si>
  <si>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</si>
  <si>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</si>
  <si>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</si>
  <si>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</si>
  <si>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</si>
  <si>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</si>
  <si>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</si>
  <si>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</si>
  <si>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</si>
  <si>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</si>
  <si>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</si>
  <si>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</si>
  <si>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</si>
  <si>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</si>
  <si>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</si>
  <si>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</si>
  <si>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</si>
  <si>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</si>
  <si>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</si>
  <si>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</si>
  <si>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</si>
  <si>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</si>
  <si>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</si>
  <si>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</si>
  <si>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</si>
  <si>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</si>
  <si>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</si>
  <si>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</si>
  <si>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</si>
  <si>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</si>
  <si>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</si>
  <si>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</si>
  <si>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</si>
  <si>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</si>
  <si>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</si>
  <si>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</si>
  <si>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</si>
  <si>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</si>
  <si>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</si>
  <si>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</si>
  <si>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</si>
  <si>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</si>
  <si>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</si>
  <si>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</si>
  <si>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</si>
  <si>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</si>
  <si>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</si>
  <si>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</si>
  <si>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</si>
  <si>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</si>
  <si>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</si>
  <si>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</si>
  <si>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</si>
  <si>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</si>
  <si>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</si>
  <si>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</si>
  <si>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</si>
  <si>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</si>
  <si>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</si>
  <si>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</si>
  <si>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</si>
  <si>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</si>
  <si>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</si>
  <si>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</si>
  <si>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</si>
  <si>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</si>
  <si>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</si>
  <si>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</si>
  <si>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</si>
  <si>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</si>
  <si>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</si>
  <si>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</si>
  <si>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</si>
  <si>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</si>
  <si>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</si>
  <si>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</si>
  <si>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</si>
  <si>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</si>
  <si>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</si>
  <si>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</si>
  <si>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</si>
  <si>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</si>
  <si>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</si>
  <si>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</si>
  <si>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</si>
  <si>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</si>
  <si>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</si>
  <si>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</si>
  <si>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</si>
  <si>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</si>
  <si>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</si>
  <si>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</si>
  <si>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</si>
  <si>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</si>
  <si>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</si>
  <si>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</si>
  <si>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</si>
  <si>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</si>
  <si>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</si>
  <si>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</si>
  <si>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</si>
  <si>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</si>
  <si>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</si>
  <si>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</si>
  <si>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</si>
  <si>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</si>
  <si>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</si>
  <si>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</si>
  <si>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</si>
  <si>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</si>
  <si>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</si>
  <si>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</si>
  <si>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</si>
  <si>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</si>
  <si>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</si>
  <si>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</si>
  <si>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</si>
  <si>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</si>
  <si>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</si>
  <si>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</si>
  <si>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</si>
  <si>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</si>
  <si>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</si>
  <si>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</si>
  <si>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</si>
  <si>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</si>
  <si>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</si>
  <si>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</si>
  <si>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</si>
  <si>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</si>
  <si>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</si>
  <si>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</si>
  <si>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</si>
  <si>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</si>
  <si>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</si>
  <si>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</si>
  <si>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</si>
  <si>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</si>
  <si>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</si>
  <si>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</si>
  <si>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</si>
  <si>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</si>
  <si>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</si>
  <si>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</si>
  <si>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</si>
  <si>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</si>
  <si>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</si>
  <si>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</si>
  <si>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</si>
  <si>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</si>
  <si>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</si>
  <si>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</si>
  <si>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</si>
  <si>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</si>
  <si>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</si>
  <si>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</si>
  <si>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</si>
  <si>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</si>
  <si>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</si>
  <si>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</si>
  <si>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</si>
  <si>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</si>
  <si>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</si>
  <si>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</si>
  <si>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</si>
  <si>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</si>
  <si>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</si>
  <si>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</si>
  <si>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</si>
  <si>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</si>
  <si>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</si>
  <si>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</si>
  <si>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</si>
  <si>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</si>
  <si>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</si>
  <si>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</si>
  <si>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</si>
  <si>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</si>
  <si>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</si>
  <si>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</si>
  <si>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</si>
  <si>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</si>
  <si>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</si>
  <si>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</si>
  <si>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</si>
  <si>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</si>
  <si>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</si>
  <si>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</si>
  <si>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</si>
  <si>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</si>
  <si>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</si>
  <si>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</si>
  <si>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</si>
  <si>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</si>
  <si>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</si>
  <si>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</si>
  <si>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</si>
  <si>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</si>
  <si>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</si>
  <si>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</si>
  <si>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</si>
  <si>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</si>
  <si>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</si>
  <si>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</si>
  <si>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</si>
  <si>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</si>
  <si>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</si>
  <si>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</si>
  <si>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</si>
  <si>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</si>
  <si>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</si>
  <si>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</si>
  <si>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</si>
  <si>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</si>
  <si>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</si>
  <si>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</si>
  <si>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</si>
  <si>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</si>
  <si>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</si>
  <si>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</si>
  <si>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</si>
  <si>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</si>
  <si>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</si>
  <si>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</si>
  <si>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</si>
  <si>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</si>
  <si>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</si>
  <si>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</si>
  <si>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</si>
  <si>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</si>
  <si>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</si>
  <si>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</si>
  <si>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</si>
  <si>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</si>
  <si>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</si>
  <si>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</si>
  <si>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</si>
  <si>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</si>
  <si>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</si>
  <si>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</si>
  <si>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</si>
  <si>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</si>
  <si>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</si>
  <si>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</si>
  <si>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</si>
  <si>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</si>
  <si>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</si>
  <si>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</si>
  <si>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</si>
  <si>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</si>
  <si>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</si>
  <si>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</si>
  <si>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</si>
  <si>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</si>
  <si>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</si>
  <si>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</si>
  <si>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</si>
  <si>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</si>
  <si>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</si>
  <si>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</si>
  <si>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</si>
  <si>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</si>
  <si>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</si>
  <si>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</si>
  <si>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</si>
  <si>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</si>
  <si>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</si>
  <si>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</si>
  <si>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</si>
  <si>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</si>
  <si>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</si>
  <si>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</si>
  <si>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</si>
  <si>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</si>
  <si>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</si>
  <si>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</si>
  <si>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</si>
  <si>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</si>
  <si>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</si>
  <si>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</si>
  <si>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</si>
  <si>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</si>
  <si>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</si>
  <si>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</si>
  <si>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</si>
  <si>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</si>
  <si>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</si>
  <si>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</si>
  <si>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</si>
  <si>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</si>
  <si>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</si>
  <si>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</si>
  <si>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</si>
  <si>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</si>
  <si>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</si>
  <si>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</si>
  <si>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</si>
  <si>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</si>
  <si>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</si>
  <si>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</si>
  <si>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</si>
  <si>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</si>
  <si>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</si>
  <si>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</si>
  <si>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</si>
  <si>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</si>
  <si>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</si>
  <si>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</si>
  <si>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</si>
  <si>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</si>
  <si>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</si>
  <si>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</si>
  <si>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</si>
  <si>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</si>
  <si>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</si>
  <si>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</si>
  <si>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</si>
  <si>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</si>
  <si>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</si>
  <si>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</si>
  <si>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</si>
  <si>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</si>
  <si>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</si>
  <si>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</si>
  <si>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</si>
  <si>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</si>
  <si>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</si>
  <si>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</si>
  <si>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</si>
  <si>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</si>
  <si>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</si>
  <si>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</si>
  <si>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</si>
  <si>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</si>
  <si>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</si>
  <si>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</si>
  <si>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</si>
  <si>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</si>
  <si>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</si>
  <si>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</si>
  <si>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</si>
  <si>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</si>
  <si>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</si>
  <si>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</si>
  <si>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</si>
  <si>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</si>
  <si>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</si>
  <si>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</si>
  <si>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</si>
  <si>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</si>
  <si>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</si>
  <si>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</si>
  <si>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</si>
  <si>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</si>
  <si>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</si>
  <si>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</si>
  <si>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</si>
  <si>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</si>
  <si>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</si>
  <si>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</si>
  <si>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</si>
  <si>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</si>
  <si>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</si>
  <si>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</si>
  <si>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</si>
  <si>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</si>
  <si>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</si>
  <si>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</si>
  <si>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</si>
  <si>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</si>
  <si>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</si>
  <si>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</si>
  <si>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</si>
  <si>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</si>
  <si>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</si>
  <si>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</si>
  <si>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</si>
  <si>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</si>
  <si>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</si>
  <si>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</si>
  <si>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</si>
  <si>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</si>
  <si>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</si>
  <si>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</si>
  <si>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</si>
  <si>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</si>
  <si>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</si>
  <si>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</si>
  <si>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</si>
  <si>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</si>
  <si>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</si>
  <si>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</si>
  <si>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</si>
  <si>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</si>
  <si>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</si>
  <si>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</si>
  <si>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</si>
  <si>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</si>
  <si>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</si>
  <si>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</si>
  <si>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</si>
  <si>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</si>
  <si>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</si>
  <si>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</si>
  <si>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</si>
  <si>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</si>
  <si>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</si>
  <si>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</si>
  <si>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</si>
  <si>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</si>
  <si>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</si>
  <si>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</si>
  <si>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</si>
  <si>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</si>
  <si>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</si>
  <si>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</si>
  <si>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</si>
  <si>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</si>
  <si>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</si>
  <si>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</si>
  <si>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</si>
  <si>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</si>
  <si>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</si>
  <si>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</si>
  <si>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</si>
  <si>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</si>
  <si>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</si>
  <si>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</si>
  <si>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</si>
  <si>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</si>
  <si>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</si>
  <si>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</si>
  <si>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</si>
  <si>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</si>
  <si>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</si>
  <si>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</si>
  <si>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</si>
  <si>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</si>
  <si>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</si>
  <si>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</si>
  <si>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</si>
  <si>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</si>
  <si>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</si>
  <si>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</si>
  <si>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</si>
  <si>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</si>
  <si>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</si>
  <si>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</si>
  <si>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</si>
  <si>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</si>
  <si>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</si>
  <si>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</si>
  <si>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</si>
  <si>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</si>
  <si>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</si>
  <si>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</si>
  <si>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</si>
  <si>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</si>
  <si>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</si>
  <si>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</si>
  <si>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</si>
  <si>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</si>
  <si>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</si>
  <si>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</si>
  <si>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</si>
  <si>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</si>
  <si>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</si>
  <si>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</si>
  <si>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</si>
  <si>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</si>
  <si>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</si>
  <si>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</si>
  <si>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</si>
  <si>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</si>
  <si>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</si>
  <si>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</si>
  <si>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</si>
  <si>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</si>
  <si>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</si>
  <si>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</si>
  <si>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</si>
  <si>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</si>
  <si>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</si>
  <si>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</si>
  <si>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</si>
  <si>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</si>
  <si>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</si>
  <si>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</si>
  <si>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</si>
  <si>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</si>
  <si>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</si>
  <si>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</si>
  <si>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</si>
  <si>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</si>
  <si>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</si>
  <si>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</si>
  <si>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</si>
  <si>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</si>
  <si>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</si>
  <si>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</si>
  <si>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</si>
  <si>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</si>
  <si>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</si>
  <si>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</si>
  <si>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</si>
  <si>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</si>
  <si>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</si>
  <si>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</si>
  <si>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</si>
  <si>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</si>
  <si>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</si>
  <si>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</si>
  <si>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</si>
  <si>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</si>
  <si>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</si>
  <si>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</si>
  <si>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</si>
  <si>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</si>
  <si>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</si>
  <si>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</si>
  <si>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</si>
  <si>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</si>
  <si>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</si>
  <si>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</si>
  <si>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</si>
  <si>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</si>
  <si>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</si>
  <si>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</si>
  <si>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</si>
  <si>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</si>
  <si>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</si>
  <si>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</si>
  <si>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</si>
  <si>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</si>
  <si>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</si>
  <si>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</si>
  <si>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</si>
  <si>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</si>
  <si>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</si>
  <si>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</si>
  <si>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</si>
  <si>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</si>
  <si>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</si>
  <si>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</si>
  <si>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</si>
  <si>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</si>
  <si>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</si>
  <si>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</si>
  <si>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</si>
  <si>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</si>
  <si>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</si>
  <si>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</si>
  <si>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</si>
  <si>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</si>
  <si>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</si>
  <si>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</si>
  <si>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</si>
  <si>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</si>
  <si>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</si>
  <si>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</si>
  <si>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</si>
  <si>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</si>
  <si>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</si>
  <si>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</si>
  <si>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</si>
  <si>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</si>
  <si>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</si>
  <si>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</si>
  <si>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</si>
  <si>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</si>
  <si>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</si>
  <si>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</si>
  <si>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</si>
  <si>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</si>
  <si>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</si>
  <si>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</si>
  <si>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</si>
  <si>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</si>
  <si>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</si>
  <si>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</si>
  <si>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</si>
  <si>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</si>
  <si>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</si>
  <si>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</si>
  <si>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</si>
  <si>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</si>
  <si>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</si>
  <si>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</si>
  <si>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</si>
  <si>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</si>
  <si>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</si>
  <si>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</si>
  <si>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</si>
  <si>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</si>
  <si>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</si>
  <si>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</si>
  <si>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</si>
  <si>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</si>
  <si>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</si>
  <si>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</si>
  <si>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</si>
  <si>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</si>
  <si>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</si>
  <si>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</si>
  <si>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</si>
  <si>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</si>
  <si>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</si>
  <si>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</si>
  <si>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</si>
  <si>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</si>
  <si>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</si>
  <si>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</si>
  <si>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</si>
  <si>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</si>
  <si>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</si>
  <si>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</si>
  <si>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</si>
  <si>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</si>
  <si>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</si>
  <si>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</si>
  <si>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</si>
  <si>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</si>
  <si>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</si>
  <si>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</si>
  <si>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</si>
  <si>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</si>
  <si>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</si>
  <si>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</si>
  <si>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</si>
  <si>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</si>
  <si>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</si>
  <si>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</si>
  <si>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</si>
  <si>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</si>
  <si>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</si>
  <si>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</si>
  <si>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</si>
  <si>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</si>
  <si>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</si>
  <si>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</si>
  <si>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</si>
  <si>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</si>
  <si>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</si>
  <si>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</si>
  <si>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</si>
  <si>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</si>
  <si>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</si>
  <si>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</si>
  <si>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</si>
  <si>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</si>
  <si>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</si>
  <si>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</si>
  <si>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</si>
  <si>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</si>
  <si>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</si>
  <si>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</si>
  <si>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</si>
  <si>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</si>
  <si>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</si>
  <si>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</si>
  <si>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</si>
  <si>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</si>
  <si>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</si>
  <si>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</si>
  <si>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</si>
  <si>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</si>
  <si>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</si>
  <si>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</si>
  <si>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</si>
  <si>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</si>
  <si>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</si>
  <si>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</si>
  <si>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</si>
  <si>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</si>
  <si>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</si>
  <si>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</si>
  <si>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</si>
  <si>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</si>
  <si>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</si>
  <si>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</si>
  <si>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</si>
  <si>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</si>
  <si>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</si>
  <si>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</si>
  <si>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</si>
  <si>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</si>
  <si>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</si>
  <si>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</si>
  <si>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</si>
  <si>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</si>
  <si>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</si>
  <si>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</si>
  <si>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</si>
  <si>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</si>
  <si>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</si>
  <si>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</si>
  <si>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</si>
  <si>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</si>
  <si>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</si>
  <si>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</si>
  <si>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</si>
  <si>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</si>
  <si>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</si>
  <si>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</si>
  <si>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</si>
  <si>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</si>
  <si>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</si>
  <si>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</si>
  <si>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</si>
  <si>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</si>
  <si>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</si>
  <si>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</si>
  <si>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</si>
  <si>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</si>
  <si>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</si>
  <si>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</si>
  <si>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</si>
  <si>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</si>
  <si>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</si>
  <si>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</si>
  <si>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</si>
  <si>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</si>
  <si>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</si>
  <si>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</si>
  <si>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</si>
  <si>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</si>
  <si>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</si>
  <si>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</si>
  <si>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</si>
  <si>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</si>
  <si>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</si>
  <si>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</si>
  <si>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</si>
  <si>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</si>
  <si>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</si>
  <si>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</si>
  <si>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</si>
  <si>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</si>
  <si>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</si>
  <si>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</si>
  <si>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</si>
  <si>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</si>
  <si>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</si>
  <si>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</si>
  <si>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</si>
  <si>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</si>
  <si>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</si>
  <si>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</si>
  <si>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</si>
  <si>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</si>
  <si>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</si>
  <si>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</si>
  <si>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</si>
  <si>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</si>
  <si>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</si>
  <si>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</si>
  <si>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</si>
  <si>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</si>
  <si>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</si>
  <si>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</si>
  <si>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</si>
  <si>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</si>
  <si>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</si>
  <si>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</si>
  <si>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</si>
  <si>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</si>
  <si>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</si>
  <si>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</si>
  <si>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</si>
  <si>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</si>
  <si>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</si>
  <si>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</si>
  <si>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</si>
  <si>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</si>
  <si>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</si>
  <si>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</si>
  <si>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</si>
  <si>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</si>
  <si>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</si>
  <si>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</si>
  <si>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</si>
  <si>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</si>
  <si>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</si>
  <si>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</si>
  <si>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</si>
  <si>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</si>
  <si>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</si>
  <si>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</si>
  <si>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</si>
  <si>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</si>
  <si>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</si>
  <si>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</si>
  <si>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</si>
  <si>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</si>
  <si>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</si>
  <si>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</si>
  <si>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</si>
  <si>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</si>
  <si>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</si>
  <si>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</si>
  <si>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</si>
  <si>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</si>
  <si>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</si>
  <si>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</si>
  <si>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</si>
  <si>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</si>
  <si>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</si>
  <si>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</si>
  <si>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</si>
  <si>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</si>
  <si>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</si>
  <si>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</si>
  <si>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</si>
  <si>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</si>
  <si>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</si>
  <si>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</si>
  <si>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</si>
  <si>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</si>
  <si>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</si>
  <si>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</si>
  <si>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</si>
  <si>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</si>
  <si>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</si>
  <si>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</si>
  <si>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</si>
  <si>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</si>
  <si>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</si>
  <si>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</si>
  <si>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</si>
  <si>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</si>
  <si>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</si>
  <si>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</si>
  <si>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</si>
  <si>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</si>
  <si>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</si>
  <si>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</si>
  <si>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</si>
  <si>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</si>
  <si>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</si>
  <si>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</si>
  <si>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</si>
  <si>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</si>
  <si>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</si>
  <si>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</si>
  <si>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</si>
  <si>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</si>
  <si>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</si>
  <si>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</si>
  <si>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</si>
  <si>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</si>
  <si>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</si>
  <si>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</si>
  <si>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</si>
  <si>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</si>
  <si>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</si>
  <si>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</si>
  <si>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</si>
  <si>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</si>
  <si>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</si>
  <si>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</si>
  <si>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</si>
  <si>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</si>
  <si>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</si>
  <si>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</si>
  <si>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</si>
  <si>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</si>
  <si>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</si>
  <si>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</si>
  <si>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</si>
  <si>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</si>
  <si>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</si>
  <si>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</si>
  <si>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</si>
  <si>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</si>
  <si>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</si>
  <si>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</si>
  <si>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</si>
  <si>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</si>
  <si>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</si>
  <si>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</si>
  <si>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</si>
  <si>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</si>
  <si>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</si>
  <si>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</si>
  <si>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</si>
  <si>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</si>
  <si>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</si>
  <si>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</si>
  <si>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</si>
  <si>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</si>
  <si>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</si>
  <si>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</si>
  <si>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</si>
  <si>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</si>
  <si>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</si>
  <si>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</si>
  <si>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</si>
  <si>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</si>
  <si>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</si>
  <si>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</si>
  <si>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</si>
  <si>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</si>
  <si>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</si>
  <si>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</si>
  <si>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</si>
  <si>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</si>
  <si>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</si>
  <si>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</si>
  <si>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</si>
  <si>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</si>
  <si>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</si>
  <si>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</si>
  <si>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</si>
  <si>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</si>
  <si>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</si>
  <si>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</si>
  <si>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</si>
  <si>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</si>
  <si>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</si>
  <si>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</si>
  <si>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</si>
  <si>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</si>
  <si>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</si>
  <si>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</si>
  <si>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</si>
  <si>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</si>
  <si>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</si>
  <si>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</si>
  <si>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</si>
  <si>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</si>
  <si>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</si>
  <si>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</si>
  <si>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</si>
  <si>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</si>
  <si>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</si>
  <si>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</si>
  <si>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</si>
  <si>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</si>
  <si>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</si>
  <si>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</si>
  <si>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</si>
  <si>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</si>
  <si>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</si>
  <si>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</si>
  <si>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</si>
  <si>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</si>
  <si>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</si>
  <si>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</si>
  <si>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</si>
  <si>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</si>
  <si>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</si>
  <si>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</si>
  <si>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</si>
  <si>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</si>
  <si>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</si>
  <si>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</si>
  <si>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</si>
  <si>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</si>
  <si>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</si>
  <si>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</si>
  <si>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</si>
  <si>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</si>
  <si>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</si>
  <si>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</si>
  <si>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</si>
  <si>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</si>
  <si>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</si>
  <si>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</si>
  <si>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</si>
  <si>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</si>
  <si>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</si>
  <si>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</si>
  <si>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</si>
  <si>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</si>
  <si>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</si>
  <si>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</si>
  <si>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</si>
  <si>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</si>
  <si>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</si>
  <si>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</si>
  <si>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</si>
  <si>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</si>
  <si>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</si>
  <si>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</si>
  <si>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</si>
  <si>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</si>
  <si>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</si>
  <si>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</si>
  <si>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</si>
  <si>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</si>
  <si>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</si>
  <si>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</si>
  <si>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</si>
  <si>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</si>
  <si>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</si>
  <si>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</si>
  <si>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</si>
  <si>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</si>
  <si>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</si>
  <si>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</si>
  <si>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</si>
  <si>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</si>
  <si>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</si>
  <si>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</si>
  <si>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</si>
  <si>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</si>
  <si>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</si>
  <si>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</si>
  <si>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</si>
  <si>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</si>
  <si>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</si>
  <si>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</si>
  <si>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</si>
  <si>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</si>
  <si>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</si>
  <si>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</si>
  <si>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</si>
  <si>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</si>
  <si>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</si>
  <si>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</si>
  <si>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</si>
  <si>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</si>
  <si>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</si>
  <si>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</si>
  <si>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</si>
  <si>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</si>
  <si>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</si>
  <si>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</si>
  <si>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</si>
  <si>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</si>
  <si>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</si>
  <si>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</si>
  <si>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</si>
  <si>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</si>
  <si>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</si>
  <si>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</si>
  <si>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</si>
  <si>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</si>
  <si>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</si>
  <si>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</si>
  <si>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</si>
  <si>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</si>
  <si>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</si>
  <si>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</si>
  <si>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</si>
  <si>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</si>
  <si>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</si>
  <si>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</si>
  <si>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</si>
  <si>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</si>
  <si>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</si>
  <si>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</si>
  <si>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</si>
  <si>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</si>
  <si>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</si>
  <si>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</si>
  <si>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</si>
  <si>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</si>
  <si>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</si>
  <si>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</si>
  <si>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</si>
  <si>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</si>
  <si>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</si>
  <si>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</si>
  <si>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</si>
  <si>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</si>
  <si>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</si>
  <si>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</si>
  <si>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</si>
  <si>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</si>
  <si>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</si>
  <si>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</si>
  <si>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</si>
  <si>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</si>
  <si>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</si>
  <si>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</si>
  <si>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</si>
  <si>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</si>
  <si>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</si>
  <si>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</si>
  <si>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</si>
  <si>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</si>
  <si>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</si>
  <si>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</si>
  <si>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</si>
  <si>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</si>
  <si>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</si>
  <si>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</si>
  <si>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</si>
  <si>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</si>
  <si>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</si>
  <si>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</si>
  <si>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</si>
  <si>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</si>
  <si>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</si>
  <si>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</si>
  <si>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</si>
  <si>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</si>
  <si>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</si>
  <si>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</si>
  <si>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</si>
  <si>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</si>
  <si>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</si>
  <si>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</si>
  <si>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</si>
  <si>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</si>
  <si>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</si>
  <si>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</si>
  <si>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</si>
  <si>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</si>
  <si>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</si>
  <si>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</si>
  <si>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</si>
  <si>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</si>
  <si>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</si>
  <si>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</si>
  <si>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</si>
  <si>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</si>
  <si>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</si>
  <si>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</si>
  <si>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</si>
  <si>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</si>
  <si>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</si>
  <si>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</si>
  <si>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</si>
  <si>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</si>
  <si>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</si>
  <si>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</si>
  <si>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</si>
  <si>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</si>
  <si>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</si>
  <si>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</si>
  <si>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</si>
  <si>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</si>
  <si>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</si>
  <si>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</si>
  <si>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</si>
  <si>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</si>
  <si>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</si>
  <si>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</si>
  <si>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</si>
  <si>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</si>
  <si>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</si>
  <si>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</si>
  <si>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</si>
  <si>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</si>
  <si>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</si>
  <si>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</si>
  <si>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</si>
  <si>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</si>
  <si>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</si>
  <si>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</si>
  <si>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</si>
  <si>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</si>
  <si>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</si>
  <si>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</si>
  <si>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</si>
  <si>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</si>
  <si>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</si>
  <si>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</si>
  <si>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</si>
  <si>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</si>
  <si>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</si>
  <si>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</si>
  <si>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</si>
  <si>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</si>
  <si>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</si>
  <si>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</si>
  <si>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</si>
  <si>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</si>
  <si>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</si>
  <si>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</si>
  <si>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</si>
  <si>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</si>
  <si>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</si>
  <si>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</si>
  <si>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</si>
  <si>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</si>
  <si>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</si>
  <si>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</si>
  <si>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</si>
  <si>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</si>
  <si>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</si>
  <si>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</si>
  <si>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</si>
  <si>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</si>
  <si>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</si>
  <si>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</si>
  <si>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</si>
  <si>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</si>
  <si>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</si>
  <si>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</si>
  <si>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</si>
  <si>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</si>
  <si>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</si>
  <si>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</si>
  <si>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</si>
  <si>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</si>
  <si>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</si>
  <si>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</si>
  <si>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</si>
  <si>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</si>
  <si>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</si>
  <si>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</si>
  <si>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</si>
  <si>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</si>
  <si>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</si>
  <si>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</si>
  <si>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</si>
  <si>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</si>
  <si>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</si>
  <si>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</si>
  <si>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</si>
  <si>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</si>
  <si>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</si>
  <si>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</si>
  <si>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</si>
  <si>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</si>
  <si>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</si>
  <si>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</si>
  <si>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</si>
  <si>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</si>
  <si>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</si>
  <si>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</si>
  <si>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</si>
  <si>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</si>
  <si>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</si>
  <si>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</si>
  <si>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</si>
  <si>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</si>
  <si>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</si>
  <si>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</si>
  <si>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</si>
  <si>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</si>
  <si>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</si>
  <si>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</si>
  <si>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</si>
  <si>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</si>
  <si>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</si>
  <si>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</si>
  <si>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</si>
  <si>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</si>
  <si>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</si>
  <si>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</si>
  <si>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</si>
  <si>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</si>
  <si>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</si>
  <si>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</si>
  <si>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</si>
  <si>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</si>
  <si>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</si>
  <si>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</si>
  <si>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</si>
  <si>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</si>
  <si>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</si>
  <si>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</si>
  <si>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</si>
  <si>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</si>
  <si>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</si>
  <si>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</si>
  <si>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</si>
  <si>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</si>
  <si>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</si>
  <si>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</si>
  <si>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</si>
  <si>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</si>
  <si>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</si>
  <si>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</si>
  <si>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</si>
  <si>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</si>
  <si>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</si>
  <si>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</si>
  <si>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</si>
  <si>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</si>
  <si>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</si>
  <si>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</si>
  <si>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</si>
  <si>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</si>
  <si>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</si>
  <si>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</si>
  <si>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</si>
  <si>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</si>
  <si>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</si>
  <si>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</si>
  <si>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</si>
  <si>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</si>
  <si>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</si>
  <si>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</si>
  <si>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</si>
  <si>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</si>
  <si>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</si>
  <si>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</si>
  <si>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</si>
  <si>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</si>
  <si>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</si>
  <si>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</si>
  <si>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</si>
  <si>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</si>
  <si>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</si>
  <si>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</si>
  <si>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</si>
  <si>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</si>
  <si>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</si>
  <si>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</si>
  <si>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</si>
  <si>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</si>
  <si>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</si>
  <si>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</si>
  <si>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</si>
  <si>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</si>
  <si>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</si>
  <si>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</si>
  <si>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</si>
  <si>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</si>
  <si>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</si>
  <si>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</si>
  <si>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</si>
  <si>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</si>
  <si>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</si>
  <si>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</si>
  <si>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</si>
  <si>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</si>
  <si>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</si>
  <si>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</si>
  <si>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</si>
  <si>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</si>
  <si>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</si>
  <si>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</si>
  <si>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</si>
  <si>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</si>
  <si>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</si>
  <si>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</si>
  <si>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</si>
  <si>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</si>
  <si>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</si>
  <si>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</si>
  <si>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</si>
  <si>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</si>
  <si>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</si>
  <si>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</si>
  <si>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</si>
  <si>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</si>
  <si>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</si>
  <si>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</si>
  <si>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</si>
  <si>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</si>
  <si>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</si>
  <si>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</si>
  <si>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</si>
  <si>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</si>
  <si>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</si>
  <si>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</si>
  <si>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</si>
  <si>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</si>
  <si>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</si>
  <si>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</si>
  <si>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</si>
  <si>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</si>
  <si>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</si>
  <si>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</si>
  <si>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</si>
  <si>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</si>
  <si>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</si>
  <si>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</si>
  <si>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</si>
  <si>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</si>
  <si>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</si>
  <si>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</si>
  <si>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</si>
  <si>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</si>
  <si>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</si>
  <si>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</si>
  <si>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</si>
  <si>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</si>
  <si>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</si>
  <si>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</si>
  <si>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</si>
  <si>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</si>
  <si>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</si>
  <si>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</si>
  <si>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</si>
  <si>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</si>
  <si>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</si>
  <si>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</si>
  <si>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</si>
  <si>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</si>
  <si>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</si>
  <si>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</si>
  <si>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</si>
  <si>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</si>
  <si>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</si>
  <si>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</si>
  <si>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</si>
  <si>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</si>
  <si>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</si>
  <si>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</si>
  <si>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</si>
  <si>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</si>
  <si>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</si>
  <si>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</si>
  <si>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</si>
  <si>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</si>
  <si>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</si>
  <si>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</si>
  <si>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</si>
  <si>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</si>
  <si>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</si>
  <si>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</si>
  <si>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</si>
  <si>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</si>
  <si>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</si>
  <si>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</si>
  <si>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</si>
  <si>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</si>
  <si>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</si>
  <si>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</si>
  <si>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</si>
  <si>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</si>
  <si>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</si>
  <si>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</si>
  <si>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</si>
  <si>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</si>
  <si>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</si>
  <si>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</si>
  <si>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</si>
  <si>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</si>
  <si>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</si>
  <si>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</si>
  <si>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</si>
  <si>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</si>
  <si>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</si>
  <si>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</si>
  <si>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</si>
  <si>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</si>
  <si>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</si>
  <si>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</si>
  <si>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</si>
  <si>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</si>
  <si>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</si>
  <si>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</si>
  <si>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</si>
  <si>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</si>
  <si>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</si>
  <si>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</si>
  <si>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</si>
  <si>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</si>
  <si>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</si>
  <si>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</si>
  <si>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</si>
  <si>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</si>
  <si>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</si>
  <si>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</si>
  <si>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</si>
  <si>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</si>
  <si>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</si>
  <si>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</si>
  <si>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</si>
  <si>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</si>
  <si>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</si>
  <si>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</si>
  <si>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</si>
  <si>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</si>
  <si>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</si>
  <si>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</si>
  <si>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</si>
  <si>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</si>
  <si>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</si>
  <si>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</si>
  <si>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</si>
  <si>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</si>
  <si>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</si>
  <si>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</si>
  <si>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</si>
  <si>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</si>
  <si>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</si>
  <si>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</si>
  <si>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</si>
  <si>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</si>
  <si>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</si>
  <si>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</si>
  <si>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</si>
  <si>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</si>
  <si>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</si>
  <si>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</si>
  <si>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</si>
  <si>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</si>
  <si>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</si>
  <si>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</si>
  <si>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</si>
  <si>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</si>
  <si>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</si>
  <si>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</si>
  <si>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</si>
  <si>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</si>
  <si>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</si>
  <si>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</si>
  <si>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</si>
  <si>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</si>
  <si>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</si>
  <si>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</si>
  <si>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</si>
  <si>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</si>
  <si>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</si>
  <si>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</si>
  <si>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</si>
  <si>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</si>
  <si>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</si>
  <si>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</si>
  <si>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</si>
  <si>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</si>
  <si>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</si>
  <si>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</si>
  <si>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</si>
  <si>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</si>
  <si>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</si>
  <si>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</si>
  <si>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</si>
  <si>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</si>
  <si>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</si>
  <si>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</si>
  <si>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</si>
  <si>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</si>
  <si>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</si>
  <si>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</si>
  <si>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</si>
  <si>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</si>
  <si>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</si>
  <si>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</si>
  <si>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</si>
  <si>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</si>
  <si>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</si>
  <si>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</si>
  <si>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</si>
  <si>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</si>
  <si>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</si>
  <si>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</si>
  <si>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</si>
  <si>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</si>
  <si>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</si>
  <si>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</si>
  <si>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</si>
  <si>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</si>
  <si>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</si>
  <si>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</si>
  <si>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</si>
  <si>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</si>
  <si>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</si>
  <si>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</si>
  <si>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</si>
  <si>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</si>
  <si>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</si>
  <si>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</si>
  <si>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</si>
  <si>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</si>
  <si>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</si>
  <si>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</si>
  <si>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</si>
  <si>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</si>
  <si>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</si>
  <si>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</si>
  <si>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</si>
  <si>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</si>
  <si>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</si>
  <si>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</si>
  <si>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</si>
  <si>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</si>
  <si>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</si>
  <si>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</si>
  <si>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</si>
  <si>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</si>
  <si>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</si>
  <si>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</si>
  <si>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</si>
  <si>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</si>
  <si>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</si>
  <si>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</si>
  <si>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</si>
  <si>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</si>
  <si>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</si>
  <si>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</si>
  <si>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</si>
  <si>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</si>
  <si>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</si>
  <si>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</si>
  <si>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</si>
  <si>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</si>
  <si>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</si>
  <si>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</si>
  <si>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</si>
  <si>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</si>
  <si>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</si>
  <si>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</si>
  <si>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</si>
  <si>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</si>
  <si>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</si>
  <si>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</si>
  <si>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</si>
  <si>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</si>
  <si>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</si>
  <si>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</si>
  <si>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</si>
  <si>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</si>
  <si>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</si>
  <si>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</si>
  <si>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</si>
  <si>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</si>
  <si>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</si>
  <si>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</si>
  <si>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</si>
  <si>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</si>
  <si>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</si>
  <si>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</si>
  <si>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</si>
  <si>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</si>
  <si>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</si>
  <si>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</si>
  <si>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</si>
  <si>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</si>
  <si>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</si>
  <si>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</si>
  <si>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</si>
  <si>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</si>
  <si>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</si>
  <si>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</si>
  <si>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</si>
  <si>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</si>
  <si>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</si>
  <si>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</si>
  <si>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</si>
  <si>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</si>
  <si>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</si>
  <si>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</si>
  <si>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</si>
  <si>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</si>
  <si>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</si>
  <si>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</si>
  <si>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</si>
  <si>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</si>
  <si>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</si>
  <si>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</si>
  <si>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</si>
  <si>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</si>
  <si>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</si>
  <si>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</si>
  <si>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</si>
  <si>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</si>
  <si>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</si>
  <si>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</si>
  <si>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</si>
  <si>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</si>
  <si>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</si>
  <si>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</si>
  <si>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</si>
  <si>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</si>
  <si>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</si>
  <si>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</si>
  <si>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</si>
  <si>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</si>
  <si>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</si>
  <si>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</si>
  <si>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</si>
  <si>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</si>
  <si>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</si>
  <si>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</si>
  <si>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</si>
  <si>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</si>
  <si>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</si>
  <si>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</si>
  <si>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</si>
  <si>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</si>
  <si>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</si>
  <si>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</si>
  <si>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</si>
  <si>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</si>
  <si>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</si>
  <si>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</si>
  <si>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</si>
  <si>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</si>
  <si>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</si>
  <si>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</si>
  <si>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</si>
  <si>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</si>
  <si>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</si>
  <si>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</si>
  <si>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</si>
  <si>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</si>
  <si>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</si>
  <si>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</si>
  <si>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</si>
  <si>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</si>
  <si>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</si>
  <si>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</si>
  <si>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</si>
  <si>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</si>
  <si>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</si>
  <si>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</si>
  <si>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</si>
  <si>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</si>
  <si>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</si>
  <si>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</si>
  <si>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</si>
  <si>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</si>
  <si>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</si>
  <si>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</si>
  <si>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</si>
  <si>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</si>
  <si>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</si>
  <si>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</si>
  <si>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</si>
  <si>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</si>
  <si>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</si>
  <si>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</si>
  <si>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</si>
  <si>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</si>
  <si>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</si>
  <si>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</si>
  <si>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</si>
  <si>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</si>
  <si>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</si>
  <si>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</si>
  <si>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</si>
  <si>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</si>
  <si>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</si>
  <si>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</si>
  <si>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</si>
  <si>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</si>
  <si>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</si>
  <si>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</si>
  <si>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</si>
  <si>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</si>
  <si>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</si>
  <si>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</si>
  <si>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</si>
  <si>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</si>
  <si>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</si>
  <si>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</si>
  <si>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</si>
  <si>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</si>
  <si>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</si>
  <si>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</si>
  <si>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</si>
  <si>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</si>
  <si>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</si>
  <si>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</si>
  <si>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</si>
  <si>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</si>
  <si>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</si>
  <si>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</si>
  <si>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</si>
  <si>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</si>
  <si>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</si>
  <si>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</si>
  <si>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</si>
  <si>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</si>
  <si>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</si>
  <si>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</si>
  <si>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</si>
  <si>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</si>
  <si>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</si>
  <si>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</si>
  <si>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</si>
  <si>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</si>
  <si>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</si>
  <si>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</si>
  <si>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</si>
  <si>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</si>
  <si>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</si>
  <si>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</si>
  <si>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</si>
  <si>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</si>
  <si>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</si>
  <si>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</si>
  <si>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</si>
  <si>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</si>
  <si>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</si>
  <si>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</si>
  <si>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</si>
  <si>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</si>
  <si>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</si>
  <si>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</si>
  <si>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</si>
  <si>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</si>
  <si>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</si>
  <si>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</si>
  <si>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</si>
  <si>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</si>
  <si>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</si>
  <si>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</si>
  <si>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</si>
  <si>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</si>
  <si>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</si>
  <si>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</si>
  <si>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</si>
  <si>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</si>
  <si>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</si>
  <si>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</si>
  <si>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</si>
  <si>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</si>
  <si>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</si>
  <si>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</si>
  <si>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</si>
  <si>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</si>
  <si>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</si>
  <si>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</si>
  <si>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</si>
  <si>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</si>
  <si>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</si>
  <si>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</si>
  <si>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</si>
  <si>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</si>
  <si>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</si>
  <si>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</si>
  <si>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</si>
  <si>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</si>
  <si>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</si>
  <si>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</si>
  <si>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</si>
  <si>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</si>
  <si>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</si>
  <si>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</si>
  <si>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</si>
  <si>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</si>
  <si>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</si>
  <si>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</si>
  <si>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</si>
  <si>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</si>
  <si>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</si>
  <si>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</si>
  <si>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</si>
  <si>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</si>
  <si>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</si>
  <si>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</si>
  <si>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</si>
  <si>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</si>
  <si>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</si>
  <si>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</si>
  <si>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</si>
  <si>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</si>
  <si>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</si>
  <si>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</si>
  <si>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</si>
  <si>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</si>
  <si>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</si>
  <si>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</si>
  <si>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</si>
  <si>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</si>
  <si>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</si>
  <si>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</si>
  <si>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</si>
  <si>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</si>
  <si>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</si>
  <si>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</si>
  <si>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</si>
  <si>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</si>
  <si>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</si>
  <si>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</si>
  <si>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</si>
  <si>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</si>
  <si>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</si>
  <si>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</si>
  <si>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</si>
  <si>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</si>
  <si>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</si>
  <si>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</si>
  <si>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</si>
  <si>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</si>
  <si>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</si>
  <si>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</si>
  <si>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</si>
  <si>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</si>
  <si>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</si>
  <si>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</si>
  <si>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</si>
  <si>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</si>
  <si>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</si>
  <si>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</si>
  <si>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</si>
  <si>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</si>
  <si>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</si>
  <si>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</si>
  <si>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</si>
  <si>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</si>
  <si>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</si>
  <si>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</si>
  <si>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</si>
  <si>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</si>
  <si>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</si>
  <si>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</si>
  <si>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</si>
  <si>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</si>
  <si>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</si>
  <si>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</si>
  <si>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</si>
  <si>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</si>
  <si>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</si>
  <si>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</si>
  <si>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</si>
  <si>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</si>
  <si>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</si>
  <si>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</si>
  <si>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</si>
  <si>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</si>
  <si>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</si>
  <si>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</si>
  <si>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</si>
  <si>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</si>
  <si>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</si>
  <si>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</si>
  <si>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</si>
  <si>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</si>
  <si>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</si>
  <si>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</si>
  <si>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</si>
  <si>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</si>
  <si>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</si>
  <si>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</si>
  <si>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</si>
  <si>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</si>
  <si>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</si>
  <si>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</si>
  <si>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</si>
  <si>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</si>
  <si>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</si>
  <si>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</si>
  <si>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</si>
  <si>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</si>
  <si>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</si>
  <si>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</si>
  <si>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</si>
  <si>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</si>
  <si>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</si>
  <si>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</si>
  <si>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</si>
  <si>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</si>
  <si>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</si>
  <si>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</si>
  <si>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</si>
  <si>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</si>
  <si>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</si>
  <si>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</si>
  <si>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</si>
  <si>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</si>
  <si>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</si>
  <si>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</si>
  <si>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</si>
  <si>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</si>
  <si>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</si>
  <si>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</si>
  <si>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</si>
  <si>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</si>
  <si>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</si>
  <si>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</si>
  <si>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</si>
  <si>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</si>
  <si>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</si>
  <si>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</si>
  <si>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</si>
  <si>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</si>
  <si>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</si>
  <si>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</si>
  <si>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</si>
  <si>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</si>
  <si>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</si>
  <si>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</si>
  <si>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</si>
  <si>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</si>
  <si>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</si>
  <si>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</si>
  <si>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</si>
  <si>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</si>
  <si>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</si>
  <si>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</si>
  <si>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</si>
  <si>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</si>
  <si>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</si>
  <si>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</si>
  <si>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</si>
  <si>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</si>
  <si>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</si>
  <si>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</si>
  <si>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</si>
  <si>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</si>
  <si>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</si>
  <si>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</si>
  <si>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</si>
  <si>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</si>
  <si>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</si>
  <si>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</si>
  <si>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</si>
  <si>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</si>
  <si>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</si>
  <si>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</si>
  <si>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</si>
  <si>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</si>
  <si>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</si>
  <si>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</si>
  <si>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</si>
  <si>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</si>
  <si>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</si>
  <si>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</si>
  <si>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</si>
  <si>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</si>
  <si>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</si>
  <si>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</si>
  <si>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</si>
  <si>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</si>
  <si>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</si>
  <si>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</si>
  <si>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</si>
  <si>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</si>
  <si>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</si>
  <si>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</si>
  <si>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</si>
  <si>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</si>
  <si>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</si>
  <si>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</si>
  <si>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</si>
  <si>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</si>
  <si>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</si>
  <si>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</si>
  <si>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</si>
  <si>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</si>
  <si>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</si>
  <si>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</si>
  <si>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</si>
  <si>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</si>
  <si>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</si>
  <si>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</si>
  <si>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</si>
  <si>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</si>
  <si>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</si>
  <si>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</si>
  <si>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</si>
  <si>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</si>
  <si>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</si>
  <si>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</si>
  <si>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</si>
  <si>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</si>
  <si>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</si>
  <si>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</si>
  <si>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</si>
  <si>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</si>
  <si>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</si>
  <si>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</si>
  <si>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</si>
  <si>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</si>
  <si>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</si>
  <si>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</si>
  <si>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</si>
  <si>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</si>
  <si>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</si>
  <si>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</si>
  <si>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</si>
  <si>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</si>
  <si>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</si>
  <si>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</si>
  <si>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</si>
  <si>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</si>
  <si>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</si>
  <si>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</si>
  <si>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</si>
  <si>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</si>
  <si>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</si>
  <si>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</si>
  <si>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</si>
  <si>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</si>
  <si>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</si>
  <si>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</si>
  <si>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</si>
  <si>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</si>
  <si>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</si>
  <si>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</si>
  <si>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</si>
  <si>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</si>
  <si>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</si>
  <si>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</si>
  <si>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</si>
  <si>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</si>
  <si>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</si>
  <si>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</si>
  <si>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</si>
  <si>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</si>
  <si>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</si>
  <si>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</si>
  <si>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</si>
  <si>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</si>
  <si>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</si>
  <si>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</si>
  <si>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</si>
  <si>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</si>
  <si>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</si>
  <si>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</si>
  <si>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</si>
  <si>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</si>
  <si>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</si>
  <si>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</si>
  <si>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</si>
  <si>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</si>
  <si>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</si>
  <si>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</si>
  <si>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</si>
  <si>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</si>
  <si>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</si>
  <si>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</si>
  <si>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</si>
  <si>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</si>
  <si>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</si>
  <si>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</si>
  <si>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</si>
  <si>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</si>
  <si>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</si>
  <si>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</si>
  <si>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</si>
  <si>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</si>
  <si>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</si>
  <si>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</si>
  <si>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</si>
  <si>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</si>
  <si>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</si>
  <si>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</si>
  <si>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</si>
  <si>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</si>
  <si>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</si>
  <si>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</si>
  <si>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</si>
  <si>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</si>
  <si>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</si>
  <si>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</si>
  <si>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</si>
  <si>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</si>
  <si>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</si>
  <si>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</si>
  <si>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</si>
  <si>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</si>
  <si>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</si>
  <si>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</si>
  <si>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</si>
  <si>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</si>
  <si>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</si>
  <si>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</si>
  <si>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</si>
  <si>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</si>
  <si>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</si>
  <si>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</si>
  <si>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</si>
  <si>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</si>
  <si>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</si>
  <si>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</si>
  <si>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</si>
  <si>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</si>
  <si>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</si>
  <si>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</si>
  <si>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</si>
  <si>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</si>
  <si>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</si>
  <si>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</si>
  <si>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</si>
  <si>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</si>
  <si>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</si>
  <si>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</si>
  <si>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</si>
  <si>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</si>
  <si>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</si>
  <si>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</si>
  <si>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</si>
  <si>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</si>
  <si>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</si>
  <si>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</si>
  <si>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</si>
  <si>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</si>
  <si>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</si>
  <si>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</si>
  <si>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</si>
  <si>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</si>
  <si>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</si>
  <si>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</si>
  <si>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</si>
  <si>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</si>
  <si>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</si>
  <si>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</si>
  <si>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</si>
  <si>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</si>
  <si>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</si>
  <si>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</si>
  <si>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</si>
  <si>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</si>
  <si>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</si>
  <si>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</si>
  <si>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</si>
  <si>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</si>
  <si>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</si>
  <si>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</si>
  <si>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</si>
  <si>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</si>
  <si>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</si>
  <si>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</si>
  <si>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</si>
  <si>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</si>
  <si>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</si>
  <si>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</si>
  <si>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</si>
  <si>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</si>
  <si>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</si>
  <si>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</si>
  <si>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</si>
  <si>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</si>
  <si>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</si>
  <si>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</si>
  <si>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</si>
  <si>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</si>
  <si>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</si>
  <si>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</si>
  <si>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</si>
  <si>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</si>
  <si>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</si>
  <si>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</si>
  <si>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</si>
  <si>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</si>
  <si>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</si>
  <si>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</si>
  <si>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</si>
  <si>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</si>
  <si>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</si>
  <si>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</si>
  <si>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</si>
  <si>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</si>
  <si>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</si>
  <si>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</si>
  <si>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</si>
  <si>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</si>
  <si>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</si>
  <si>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</si>
  <si>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</si>
  <si>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</si>
  <si>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</si>
  <si>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</si>
  <si>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</si>
  <si>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</si>
  <si>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</si>
  <si>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</si>
  <si>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</si>
  <si>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</si>
  <si>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</si>
  <si>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</si>
  <si>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</si>
  <si>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</si>
  <si>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</si>
  <si>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</si>
  <si>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</si>
  <si>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</si>
  <si>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</si>
  <si>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</si>
  <si>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</si>
  <si>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</si>
  <si>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</si>
  <si>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</si>
  <si>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</si>
  <si>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</si>
  <si>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</si>
  <si>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</si>
  <si>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</si>
  <si>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</si>
  <si>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</si>
  <si>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</si>
  <si>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</si>
  <si>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</si>
  <si>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</si>
  <si>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</si>
  <si>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</si>
  <si>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</si>
  <si>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</si>
  <si>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</si>
  <si>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</si>
  <si>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</si>
  <si>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</si>
  <si>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</si>
  <si>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</si>
  <si>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</si>
  <si>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</si>
  <si>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</si>
  <si>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</si>
  <si>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</si>
  <si>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</si>
  <si>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</si>
  <si>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</si>
  <si>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</si>
  <si>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</si>
  <si>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</si>
  <si>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</si>
  <si>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</si>
  <si>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</si>
  <si>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</si>
  <si>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</si>
  <si>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</si>
  <si>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</si>
  <si>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</si>
  <si>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</si>
  <si>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</si>
  <si>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</si>
  <si>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</si>
  <si>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</si>
  <si>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</si>
  <si>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</si>
  <si>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</si>
  <si>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</si>
  <si>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</si>
  <si>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</si>
  <si>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</si>
  <si>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</si>
  <si>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</si>
  <si>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</si>
  <si>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</si>
  <si>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</si>
  <si>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</si>
  <si>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</si>
  <si>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</si>
  <si>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</si>
  <si>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</si>
  <si>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</si>
  <si>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</si>
  <si>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</si>
  <si>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</si>
  <si>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</si>
  <si>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</si>
  <si>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</si>
  <si>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</si>
  <si>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</si>
  <si>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</si>
  <si>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</si>
  <si>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</si>
  <si>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</si>
  <si>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</si>
  <si>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</si>
  <si>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</si>
  <si>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</si>
  <si>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</si>
  <si>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</si>
  <si>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</si>
  <si>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</si>
  <si>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</si>
  <si>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</si>
  <si>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</si>
  <si>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</si>
  <si>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</si>
  <si>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</si>
  <si>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</si>
  <si>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</si>
  <si>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</si>
  <si>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</si>
  <si>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</si>
  <si>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</si>
  <si>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</si>
  <si>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</si>
  <si>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</si>
  <si>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</si>
  <si>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</si>
  <si>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</si>
  <si>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</si>
  <si>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</si>
  <si>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</si>
  <si>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</si>
  <si>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</si>
  <si>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</si>
  <si>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</si>
  <si>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</si>
  <si>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</si>
  <si>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</si>
  <si>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</si>
  <si>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</si>
  <si>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</si>
  <si>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</si>
  <si>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</si>
  <si>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</si>
  <si>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</si>
  <si>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</si>
  <si>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</si>
  <si>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</si>
  <si>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</si>
  <si>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</si>
  <si>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</si>
  <si>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</si>
  <si>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</si>
  <si>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</si>
  <si>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</si>
  <si>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</si>
  <si>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</si>
  <si>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</si>
  <si>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</si>
  <si>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</si>
  <si>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</si>
  <si>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</si>
  <si>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</si>
  <si>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</si>
  <si>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</si>
  <si>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</si>
  <si>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</si>
  <si>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</si>
  <si>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</si>
  <si>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</si>
  <si>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</si>
  <si>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</si>
  <si>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</si>
  <si>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</si>
  <si>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</si>
  <si>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</si>
  <si>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</si>
  <si>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</si>
  <si>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</si>
  <si>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</si>
  <si>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</si>
  <si>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</si>
  <si>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</si>
  <si>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</si>
  <si>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</si>
  <si>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</si>
  <si>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</si>
  <si>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</si>
  <si>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</si>
  <si>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</si>
  <si>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</si>
  <si>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</si>
  <si>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</si>
  <si>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</si>
  <si>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</si>
  <si>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</si>
  <si>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</si>
  <si>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</si>
  <si>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</si>
  <si>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</si>
  <si>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</si>
  <si>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</si>
  <si>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</si>
  <si>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</si>
  <si>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</si>
  <si>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</si>
  <si>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</si>
  <si>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</si>
  <si>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</si>
  <si>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</si>
  <si>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</si>
  <si>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</si>
  <si>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</si>
  <si>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</si>
  <si>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</si>
  <si>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</si>
  <si>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</si>
  <si>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</si>
  <si>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</si>
  <si>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</si>
  <si>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</si>
  <si>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</si>
  <si>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</si>
  <si>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</si>
  <si>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</si>
  <si>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</si>
  <si>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</si>
  <si>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</si>
  <si>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</si>
  <si>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</si>
  <si>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</si>
  <si>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</si>
  <si>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</si>
  <si>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</si>
  <si>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</si>
  <si>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</si>
  <si>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</si>
  <si>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</si>
  <si>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</si>
  <si>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</si>
  <si>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</si>
  <si>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</si>
  <si>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</si>
  <si>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</si>
  <si>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</si>
  <si>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</si>
  <si>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</si>
  <si>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</si>
  <si>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</si>
  <si>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</si>
  <si>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</si>
  <si>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</si>
  <si>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</si>
  <si>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</si>
  <si>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</si>
  <si>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</si>
  <si>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</si>
  <si>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</si>
  <si>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</si>
  <si>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</si>
  <si>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</si>
  <si>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</si>
  <si>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</si>
  <si>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</si>
  <si>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</si>
  <si>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</si>
  <si>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</si>
  <si>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</si>
  <si>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</si>
  <si>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</si>
  <si>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</si>
  <si>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</si>
  <si>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</si>
  <si>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</si>
  <si>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</si>
  <si>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</si>
  <si>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</si>
  <si>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</si>
  <si>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</si>
  <si>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</si>
  <si>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</si>
  <si>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</si>
  <si>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</si>
  <si>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</si>
  <si>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</si>
  <si>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</si>
  <si>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</si>
  <si>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</si>
  <si>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</si>
  <si>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</si>
  <si>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</si>
  <si>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</si>
  <si>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</si>
  <si>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</si>
  <si>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</si>
  <si>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</si>
  <si>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</si>
  <si>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</si>
  <si>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</si>
  <si>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</si>
  <si>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</si>
  <si>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</si>
  <si>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</si>
  <si>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</si>
  <si>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</si>
  <si>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</si>
  <si>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</si>
  <si>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</si>
  <si>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</si>
  <si>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</si>
  <si>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</si>
  <si>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</si>
  <si>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</si>
  <si>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</si>
  <si>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</si>
  <si>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</si>
  <si>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</si>
  <si>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</si>
  <si>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</si>
  <si>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</si>
  <si>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</si>
  <si>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</si>
  <si>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</si>
  <si>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</si>
  <si>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</si>
  <si>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</si>
  <si>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</si>
  <si>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</si>
  <si>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</si>
  <si>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</si>
  <si>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</si>
  <si>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</si>
  <si>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</si>
  <si>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</si>
  <si>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</si>
  <si>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</si>
  <si>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</si>
  <si>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</si>
  <si>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</si>
  <si>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</si>
  <si>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</si>
  <si>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</si>
  <si>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</si>
  <si>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</si>
  <si>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</si>
  <si>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</si>
  <si>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</si>
  <si>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</si>
  <si>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</si>
  <si>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</si>
  <si>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</si>
  <si>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</si>
  <si>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</si>
  <si>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</si>
  <si>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</si>
  <si>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</si>
  <si>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</si>
  <si>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</si>
  <si>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</si>
  <si>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</si>
  <si>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</si>
  <si>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</si>
  <si>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</si>
  <si>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</si>
  <si>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</si>
  <si>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</si>
  <si>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</si>
  <si>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</si>
  <si>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</si>
  <si>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</si>
  <si>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</si>
  <si>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</si>
  <si>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</si>
  <si>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</si>
  <si>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</si>
  <si>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</si>
  <si>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</si>
  <si>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</si>
  <si>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</si>
  <si>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</si>
  <si>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</si>
  <si>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</si>
  <si>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</si>
  <si>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</si>
  <si>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</si>
  <si>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</si>
  <si>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</si>
  <si>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</si>
  <si>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</si>
  <si>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</si>
  <si>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</si>
  <si>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</si>
  <si>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</si>
  <si>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</si>
  <si>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</si>
  <si>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</si>
  <si>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</si>
  <si>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</si>
  <si>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</si>
  <si>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</si>
  <si>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</si>
  <si>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</si>
  <si>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</si>
  <si>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</si>
  <si>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</si>
  <si>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</si>
  <si>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</si>
  <si>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</si>
  <si>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</si>
  <si>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</si>
  <si>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</si>
  <si>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</si>
  <si>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</si>
  <si>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</si>
  <si>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</si>
  <si>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</si>
  <si>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</si>
  <si>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</si>
  <si>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</si>
  <si>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</si>
  <si>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</si>
  <si>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</si>
  <si>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</si>
  <si>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</si>
  <si>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</si>
  <si>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</si>
  <si>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</si>
  <si>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</si>
  <si>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</si>
  <si>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</si>
  <si>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</si>
  <si>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</si>
  <si>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</si>
  <si>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</si>
  <si>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</si>
  <si>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</si>
  <si>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</si>
  <si>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</si>
  <si>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</si>
  <si>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</si>
  <si>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</si>
  <si>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</si>
  <si>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</si>
  <si>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</si>
  <si>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</si>
  <si>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</si>
  <si>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</si>
  <si>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</si>
  <si>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</si>
  <si>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</si>
  <si>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</si>
  <si>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</si>
  <si>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</si>
  <si>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</si>
  <si>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</si>
  <si>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</si>
  <si>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</si>
  <si>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</si>
  <si>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</si>
  <si>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</si>
  <si>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</si>
  <si>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</si>
  <si>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</si>
  <si>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</si>
  <si>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</si>
  <si>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</si>
  <si>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</si>
  <si>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</si>
  <si>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</si>
  <si>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</si>
  <si>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</si>
  <si>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</si>
  <si>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</si>
  <si>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</si>
  <si>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</si>
  <si>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</si>
  <si>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</si>
  <si>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</si>
  <si>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</si>
  <si>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</si>
  <si>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</si>
  <si>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</si>
  <si>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</si>
  <si>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</si>
  <si>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</si>
  <si>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</si>
  <si>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</si>
  <si>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</si>
  <si>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</si>
  <si>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</si>
  <si>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</si>
  <si>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</si>
  <si>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</si>
  <si>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</si>
  <si>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</si>
  <si>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</si>
  <si>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</si>
  <si>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</si>
  <si>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</si>
  <si>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</si>
  <si>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</si>
  <si>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</si>
  <si>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</si>
  <si>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</si>
  <si>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</si>
  <si>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</si>
  <si>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</si>
  <si>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</si>
  <si>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</si>
  <si>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</si>
  <si>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</si>
  <si>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</si>
  <si>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</si>
  <si>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</si>
  <si>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</si>
  <si>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</si>
  <si>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</si>
  <si>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</si>
  <si>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</si>
  <si>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</si>
  <si>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</si>
  <si>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</si>
  <si>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</si>
  <si>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</si>
  <si>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</si>
  <si>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</si>
  <si>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</si>
  <si>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</si>
  <si>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</si>
  <si>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</si>
  <si>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</si>
  <si>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</si>
  <si>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</si>
  <si>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</si>
  <si>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</si>
  <si>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</si>
  <si>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</si>
  <si>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</si>
  <si>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</si>
  <si>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</si>
  <si>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</si>
  <si>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</si>
  <si>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</si>
  <si>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</si>
  <si>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</si>
  <si>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</si>
  <si>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</si>
  <si>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</si>
  <si>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</si>
  <si>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</si>
  <si>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</si>
  <si>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</si>
  <si>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</si>
  <si>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</si>
  <si>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</si>
  <si>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</si>
  <si>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</si>
  <si>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</si>
  <si>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</si>
  <si>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</si>
  <si>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</si>
  <si>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</si>
  <si>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</si>
  <si>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</si>
  <si>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</si>
  <si>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</si>
  <si>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</si>
  <si>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</si>
  <si>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</si>
  <si>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</si>
  <si>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</si>
  <si>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</si>
  <si>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</si>
  <si>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</si>
  <si>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</si>
  <si>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</si>
  <si>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</si>
  <si>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</si>
  <si>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</si>
  <si>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</si>
  <si>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</si>
  <si>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</si>
  <si>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</si>
  <si>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</si>
  <si>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</si>
  <si>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</si>
  <si>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</si>
  <si>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</si>
  <si>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</si>
  <si>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</si>
  <si>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</si>
  <si>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</si>
  <si>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</si>
  <si>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</si>
  <si>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</si>
  <si>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</si>
  <si>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</si>
  <si>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</si>
  <si>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</si>
  <si>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</si>
  <si>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</si>
  <si>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</si>
  <si>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</si>
  <si>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</si>
  <si>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</si>
  <si>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</si>
  <si>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</si>
  <si>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</si>
  <si>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</si>
  <si>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</si>
  <si>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</si>
  <si>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</si>
  <si>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</si>
  <si>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</si>
  <si>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</si>
  <si>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</si>
  <si>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</si>
  <si>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</si>
  <si>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</si>
  <si>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</si>
  <si>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</si>
  <si>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</si>
  <si>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</si>
  <si>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</si>
  <si>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</si>
  <si>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</si>
  <si>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</si>
  <si>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</si>
  <si>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</si>
  <si>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</si>
  <si>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</si>
  <si>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</si>
  <si>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</si>
  <si>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</si>
  <si>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</si>
  <si>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</si>
  <si>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</si>
  <si>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</si>
  <si>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</si>
  <si>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</si>
  <si>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</si>
  <si>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</si>
  <si>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</si>
  <si>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</si>
  <si>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</si>
  <si>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</si>
  <si>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</si>
  <si>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</si>
  <si>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</si>
  <si>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</si>
  <si>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</si>
  <si>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</si>
  <si>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</si>
  <si>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</si>
  <si>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</si>
  <si>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</si>
  <si>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</si>
  <si>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</si>
  <si>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</si>
  <si>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</si>
  <si>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</si>
  <si>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</si>
  <si>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</si>
  <si>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</si>
  <si>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</si>
  <si>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</si>
  <si>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</si>
  <si>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</si>
  <si>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</si>
  <si>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</si>
  <si>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</si>
  <si>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</si>
  <si>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</si>
  <si>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</si>
  <si>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</si>
  <si>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</si>
  <si>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</si>
  <si>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</si>
  <si>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</si>
  <si>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</si>
  <si>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</si>
  <si>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</si>
  <si>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</si>
  <si>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</si>
  <si>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</si>
  <si>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</si>
  <si>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</si>
  <si>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</si>
  <si>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</si>
  <si>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</si>
  <si>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</si>
  <si>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</si>
  <si>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</si>
  <si>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</si>
  <si>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</si>
  <si>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</si>
  <si>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</si>
  <si>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</si>
  <si>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</si>
  <si>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</si>
  <si>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</si>
  <si>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</si>
  <si>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</si>
  <si>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</si>
  <si>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</si>
  <si>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</si>
  <si>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</si>
  <si>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</si>
  <si>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</si>
  <si>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</si>
  <si>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</si>
  <si>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</si>
  <si>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</si>
  <si>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</si>
  <si>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</si>
  <si>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</si>
  <si>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</si>
  <si>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</si>
  <si>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</si>
  <si>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</si>
  <si>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</si>
  <si>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</si>
  <si>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</si>
  <si>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</si>
  <si>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</si>
  <si>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</si>
  <si>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</si>
  <si>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</si>
  <si>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</si>
  <si>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</si>
  <si>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</si>
  <si>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</si>
  <si>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</si>
  <si>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</si>
  <si>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</si>
  <si>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</si>
  <si>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</si>
  <si>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</si>
  <si>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</si>
  <si>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</si>
  <si>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</si>
  <si>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</si>
  <si>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</si>
  <si>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</si>
  <si>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</si>
  <si>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</si>
  <si>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</si>
  <si>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</si>
  <si>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</si>
  <si>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</si>
  <si>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</si>
  <si>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</si>
  <si>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</si>
  <si>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</si>
  <si>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</si>
  <si>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</si>
  <si>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</si>
  <si>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</si>
  <si>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</si>
  <si>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</si>
  <si>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</si>
  <si>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</si>
  <si>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</si>
  <si>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</si>
  <si>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</si>
  <si>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</si>
  <si>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</si>
  <si>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</si>
  <si>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</si>
  <si>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</si>
  <si>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</si>
  <si>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</si>
  <si>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</si>
  <si>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</si>
  <si>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</si>
  <si>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</si>
  <si>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</si>
  <si>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</si>
  <si>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</si>
  <si>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</si>
  <si>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</si>
  <si>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</si>
  <si>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</si>
  <si>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</si>
  <si>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</si>
  <si>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</si>
  <si>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</si>
  <si>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</si>
  <si>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</si>
  <si>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</si>
  <si>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</si>
  <si>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</si>
  <si>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</si>
  <si>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</si>
  <si>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</si>
  <si>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</si>
  <si>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</si>
  <si>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</si>
  <si>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</si>
  <si>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</si>
  <si>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</si>
  <si>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</si>
  <si>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</si>
  <si>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</si>
  <si>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</si>
  <si>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</si>
  <si>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</si>
  <si>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</si>
  <si>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</si>
  <si>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</si>
  <si>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</si>
  <si>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</si>
  <si>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</si>
  <si>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</si>
  <si>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</si>
  <si>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</si>
  <si>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</si>
  <si>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</si>
  <si>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</si>
  <si>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</si>
  <si>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</si>
  <si>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</si>
  <si>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</si>
  <si>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</si>
  <si>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</si>
  <si>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</si>
  <si>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</si>
  <si>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</si>
  <si>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</si>
  <si>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</si>
  <si>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</si>
  <si>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</si>
  <si>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</si>
  <si>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</si>
  <si>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</si>
  <si>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</si>
  <si>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</si>
  <si>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</si>
  <si>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</si>
  <si>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</si>
  <si>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</si>
  <si>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</si>
  <si>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</si>
  <si>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</si>
  <si>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</si>
  <si>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</si>
  <si>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</si>
  <si>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</si>
  <si>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</si>
  <si>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</si>
  <si>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</si>
  <si>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</si>
  <si>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</si>
  <si>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</si>
  <si>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</si>
  <si>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</si>
  <si>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</si>
  <si>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</si>
  <si>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</si>
  <si>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</si>
  <si>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</si>
  <si>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</si>
  <si>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</si>
  <si>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</si>
  <si>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</si>
  <si>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</si>
  <si>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</si>
  <si>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</si>
  <si>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</si>
  <si>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</si>
  <si>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</si>
  <si>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</si>
  <si>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</si>
  <si>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</si>
  <si>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</si>
  <si>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</si>
  <si>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</si>
  <si>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</si>
  <si>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</si>
  <si>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</si>
  <si>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</si>
  <si>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</si>
  <si>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</si>
  <si>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</si>
  <si>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</si>
  <si>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</si>
  <si>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</si>
  <si>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</si>
  <si>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</si>
  <si>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</si>
  <si>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</si>
  <si>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</si>
  <si>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</si>
  <si>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</si>
  <si>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</si>
  <si>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</si>
  <si>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</si>
  <si>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</si>
  <si>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</si>
  <si>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</si>
  <si>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</si>
  <si>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</si>
  <si>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</si>
  <si>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</si>
  <si>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</si>
  <si>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</si>
  <si>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</si>
  <si>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</si>
  <si>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</si>
  <si>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</si>
  <si>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</si>
  <si>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</si>
  <si>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</si>
  <si>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</si>
  <si>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</si>
  <si>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</si>
  <si>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</si>
  <si>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</si>
  <si>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</si>
  <si>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</si>
  <si>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</si>
  <si>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</si>
  <si>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</si>
  <si>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</si>
  <si>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</si>
  <si>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</si>
  <si>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</si>
  <si>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</si>
  <si>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</si>
  <si>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</si>
  <si>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</si>
  <si>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</si>
  <si>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</si>
  <si>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</si>
  <si>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</si>
  <si>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</si>
  <si>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</si>
  <si>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</si>
  <si>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</si>
  <si>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</si>
  <si>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</si>
  <si>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</si>
  <si>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</si>
  <si>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</si>
  <si>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</si>
  <si>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</si>
  <si>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</si>
  <si>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</si>
  <si>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</si>
  <si>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</si>
  <si>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</si>
  <si>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</si>
  <si>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</si>
  <si>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</si>
  <si>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</si>
  <si>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</si>
  <si>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</si>
  <si>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</si>
  <si>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</si>
  <si>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</si>
  <si>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</si>
  <si>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</si>
  <si>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</si>
  <si>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</si>
  <si>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</si>
  <si>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</si>
  <si>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</si>
  <si>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</si>
  <si>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</si>
  <si>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</si>
  <si>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</si>
  <si>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</si>
  <si>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</si>
  <si>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</si>
  <si>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</si>
  <si>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</si>
  <si>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</si>
  <si>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</si>
  <si>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</si>
  <si>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</si>
  <si>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</si>
  <si>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</si>
  <si>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</si>
  <si>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</si>
  <si>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</si>
  <si>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</si>
  <si>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</si>
  <si>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</si>
  <si>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</si>
  <si>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</si>
  <si>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</si>
  <si>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</si>
  <si>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</si>
  <si>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</si>
  <si>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</si>
  <si>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</si>
  <si>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</si>
  <si>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</si>
  <si>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</si>
  <si>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</si>
  <si>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</si>
  <si>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</si>
  <si>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</si>
  <si>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</si>
  <si>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</si>
  <si>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</si>
  <si>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</si>
  <si>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</si>
  <si>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</si>
  <si>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</si>
  <si>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</si>
  <si>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</si>
  <si>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</si>
  <si>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</si>
  <si>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</si>
  <si>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</si>
  <si>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</si>
  <si>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</si>
  <si>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</si>
  <si>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</si>
  <si>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</si>
  <si>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</si>
  <si>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</si>
  <si>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</si>
  <si>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</si>
  <si>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</si>
  <si>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</si>
  <si>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</si>
  <si>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</si>
  <si>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</si>
  <si>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</si>
  <si>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</si>
  <si>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</si>
  <si>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</si>
  <si>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</si>
  <si>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</si>
  <si>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</si>
  <si>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</si>
  <si>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</si>
  <si>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</si>
  <si>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</si>
  <si>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</si>
  <si>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</si>
  <si>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</si>
  <si>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</si>
  <si>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</si>
  <si>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</si>
  <si>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</si>
  <si>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</si>
  <si>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</si>
  <si>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</si>
  <si>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</si>
  <si>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</si>
  <si>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</si>
  <si>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</si>
  <si>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</si>
  <si>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</si>
  <si>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</si>
  <si>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</si>
  <si>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</si>
  <si>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</si>
  <si>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</si>
  <si>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</si>
  <si>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</si>
  <si>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</si>
  <si>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</si>
  <si>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</si>
  <si>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</si>
  <si>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</si>
  <si>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</si>
  <si>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</si>
  <si>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</si>
  <si>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</si>
  <si>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</si>
  <si>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</si>
  <si>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</si>
  <si>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</si>
  <si>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</si>
  <si>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</si>
  <si>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</si>
  <si>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</si>
  <si>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</si>
  <si>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</si>
  <si>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</si>
  <si>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</si>
  <si>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</si>
  <si>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</si>
  <si>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</si>
  <si>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</si>
  <si>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</si>
  <si>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</si>
  <si>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</si>
  <si>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</si>
  <si>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</si>
  <si>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</si>
  <si>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</si>
  <si>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</si>
  <si>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</si>
  <si>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</si>
  <si>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</si>
  <si>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</si>
  <si>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</si>
  <si>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</si>
  <si>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</si>
  <si>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</si>
  <si>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</si>
  <si>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</si>
  <si>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</si>
  <si>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</si>
  <si>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</si>
  <si>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</si>
  <si>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</si>
  <si>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</si>
  <si>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</si>
  <si>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</si>
  <si>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</si>
  <si>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</si>
  <si>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</si>
  <si>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</si>
  <si>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</si>
  <si>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</si>
  <si>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</si>
  <si>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</si>
  <si>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</si>
  <si>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</si>
  <si>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</si>
  <si>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</si>
  <si>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</si>
  <si>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</si>
  <si>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</si>
  <si>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</si>
  <si>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</si>
  <si>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</si>
  <si>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</si>
  <si>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</si>
  <si>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</si>
  <si>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</si>
  <si>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</si>
  <si>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</si>
  <si>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</si>
  <si>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</si>
  <si>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</si>
  <si>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</si>
  <si>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</si>
  <si>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</si>
  <si>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</si>
  <si>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</si>
  <si>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</si>
  <si>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</si>
  <si>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</si>
  <si>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</si>
  <si>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</si>
  <si>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</si>
  <si>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</si>
  <si>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</si>
  <si>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</si>
  <si>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</si>
  <si>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</si>
  <si>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</si>
  <si>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</si>
  <si>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</si>
  <si>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</si>
  <si>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</si>
  <si>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</si>
  <si>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</si>
  <si>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</si>
  <si>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</si>
  <si>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</si>
  <si>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</si>
  <si>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</si>
  <si>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</si>
  <si>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</si>
  <si>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</si>
  <si>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</si>
  <si>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</si>
  <si>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</si>
  <si>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</si>
  <si>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</si>
  <si>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</si>
  <si>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</si>
  <si>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</si>
  <si>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</si>
  <si>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</si>
  <si>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</si>
  <si>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</si>
  <si>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</si>
  <si>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</si>
  <si>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</si>
  <si>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</si>
  <si>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</si>
  <si>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</si>
  <si>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</si>
  <si>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</si>
  <si>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</si>
  <si>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</si>
  <si>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</si>
  <si>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</si>
  <si>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</si>
  <si>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</si>
  <si>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</si>
  <si>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</si>
  <si>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</si>
  <si>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</si>
  <si>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</si>
  <si>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</si>
  <si>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</si>
  <si>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</si>
  <si>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</si>
  <si>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</si>
  <si>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</si>
  <si>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</si>
  <si>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</si>
  <si>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</si>
  <si>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</si>
  <si>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</si>
  <si>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</si>
  <si>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</si>
  <si>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</si>
  <si>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</si>
  <si>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</si>
  <si>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</si>
  <si>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</si>
  <si>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</si>
  <si>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</si>
  <si>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</si>
  <si>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</si>
  <si>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</si>
  <si>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</si>
  <si>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</si>
  <si>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</si>
  <si>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</si>
  <si>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</si>
  <si>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</si>
  <si>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</si>
  <si>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</si>
  <si>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</si>
  <si>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</si>
  <si>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</si>
  <si>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</si>
  <si>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</si>
  <si>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</si>
  <si>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</si>
  <si>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</si>
  <si>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</si>
  <si>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</si>
  <si>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</si>
  <si>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</si>
  <si>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</si>
  <si>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</si>
  <si>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</si>
  <si>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</si>
  <si>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</si>
  <si>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</si>
  <si>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</si>
  <si>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</si>
  <si>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</si>
  <si>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</si>
  <si>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</si>
  <si>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</si>
  <si>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</si>
  <si>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</si>
  <si>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</si>
  <si>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</si>
  <si>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</si>
  <si>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</si>
  <si>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</si>
  <si>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</si>
  <si>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</si>
  <si>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</si>
  <si>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</si>
  <si>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</si>
  <si>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</si>
  <si>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</si>
  <si>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</si>
  <si>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</si>
  <si>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</si>
  <si>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</si>
  <si>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</si>
  <si>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</si>
  <si>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</si>
  <si>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</si>
  <si>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</si>
  <si>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</si>
  <si>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</si>
  <si>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</si>
  <si>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</si>
  <si>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</si>
  <si>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</si>
  <si>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</si>
  <si>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</si>
  <si>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</si>
  <si>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</si>
  <si>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</si>
  <si>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</si>
  <si>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</si>
  <si>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</si>
  <si>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</si>
  <si>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</si>
  <si>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</si>
  <si>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</si>
  <si>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</si>
  <si>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</si>
  <si>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</si>
  <si>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</si>
  <si>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</si>
  <si>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</si>
  <si>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</si>
  <si>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</si>
  <si>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</si>
  <si>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</si>
  <si>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</si>
  <si>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</si>
  <si>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</si>
  <si>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</si>
  <si>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</si>
  <si>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</si>
  <si>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</si>
  <si>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</si>
  <si>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</si>
  <si>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</si>
  <si>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</si>
  <si>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</si>
  <si>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</si>
  <si>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</si>
  <si>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</si>
  <si>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</si>
  <si>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</si>
  <si>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</si>
  <si>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</si>
  <si>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</si>
  <si>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</si>
  <si>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</si>
  <si>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</si>
  <si>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</si>
  <si>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</si>
  <si>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</si>
  <si>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</si>
  <si>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</si>
  <si>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</si>
  <si>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</si>
  <si>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</si>
  <si>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</si>
  <si>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</si>
  <si>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</si>
  <si>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</si>
  <si>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</si>
  <si>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</si>
  <si>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</si>
  <si>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</si>
  <si>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</si>
  <si>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</si>
  <si>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</si>
  <si>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</si>
  <si>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</si>
  <si>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</si>
  <si>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</si>
  <si>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</si>
  <si>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</si>
  <si>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</si>
  <si>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</si>
  <si>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</si>
  <si>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</si>
  <si>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</si>
  <si>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</si>
  <si>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</si>
  <si>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</si>
  <si>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</si>
  <si>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</si>
  <si>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</si>
  <si>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</si>
  <si>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</si>
  <si>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</si>
  <si>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</si>
  <si>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</si>
  <si>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</si>
  <si>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</si>
  <si>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</si>
  <si>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</si>
  <si>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</si>
  <si>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</si>
  <si>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</si>
  <si>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</si>
  <si>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</si>
  <si>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</si>
  <si>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</si>
  <si>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</si>
  <si>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</si>
  <si>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</si>
  <si>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</si>
  <si>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</si>
  <si>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</si>
  <si>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</si>
  <si>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</si>
  <si>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</si>
  <si>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</si>
  <si>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</si>
  <si>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</si>
  <si>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</si>
  <si>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</si>
  <si>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</si>
  <si>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</si>
  <si>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</si>
  <si>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</si>
  <si>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</si>
  <si>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</si>
  <si>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</si>
  <si>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</si>
  <si>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</si>
  <si>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</si>
  <si>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</si>
  <si>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</si>
  <si>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</si>
  <si>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</si>
  <si>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</si>
  <si>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</si>
  <si>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</si>
  <si>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</si>
  <si>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</si>
  <si>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</si>
  <si>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</si>
  <si>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</si>
  <si>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</si>
  <si>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</si>
  <si>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</si>
  <si>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</si>
  <si>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</si>
  <si>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</si>
  <si>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</si>
  <si>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</si>
  <si>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</si>
  <si>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</si>
  <si>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</si>
  <si>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</si>
  <si>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</si>
  <si>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</si>
  <si>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</si>
  <si>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</si>
  <si>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</si>
  <si>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</si>
  <si>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</si>
  <si>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</si>
  <si>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</si>
  <si>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</si>
  <si>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</si>
  <si>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</si>
  <si>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</si>
  <si>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</si>
  <si>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</si>
  <si>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</si>
  <si>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</si>
  <si>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</si>
  <si>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</si>
  <si>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</si>
  <si>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</si>
  <si>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</si>
  <si>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</si>
  <si>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</si>
  <si>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</si>
  <si>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</si>
  <si>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</si>
  <si>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</si>
  <si>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</si>
  <si>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</si>
  <si>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</si>
  <si>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</si>
  <si>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</si>
  <si>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</si>
  <si>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</si>
  <si>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</si>
  <si>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</si>
  <si>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</si>
  <si>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</si>
  <si>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</si>
  <si>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</si>
  <si>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</si>
  <si>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</si>
  <si>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</si>
  <si>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</si>
  <si>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</si>
  <si>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</si>
  <si>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</si>
  <si>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</si>
  <si>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</si>
  <si>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</si>
  <si>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</si>
  <si>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</si>
  <si>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</si>
  <si>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</si>
  <si>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</si>
  <si>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</si>
  <si>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</si>
  <si>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</si>
  <si>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</si>
  <si>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</si>
  <si>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</si>
  <si>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</si>
  <si>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</si>
  <si>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</si>
  <si>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</si>
  <si>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</si>
  <si>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</si>
  <si>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</si>
  <si>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</si>
  <si>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</si>
  <si>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</si>
  <si>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</si>
  <si>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</si>
  <si>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</si>
  <si>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</si>
  <si>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</si>
  <si>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</si>
  <si>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</si>
  <si>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</si>
  <si>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</si>
  <si>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</si>
  <si>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</si>
  <si>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</si>
  <si>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</si>
  <si>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</si>
  <si>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</si>
  <si>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</si>
  <si>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</si>
  <si>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</si>
  <si>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</si>
  <si>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</si>
  <si>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</si>
  <si>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</si>
  <si>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</si>
  <si>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</si>
  <si>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</si>
  <si>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</si>
  <si>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</si>
  <si>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</si>
  <si>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</si>
  <si>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</si>
  <si>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</si>
  <si>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</si>
  <si>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</si>
  <si>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</si>
  <si>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</si>
  <si>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</si>
  <si>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</si>
  <si>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</si>
  <si>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</si>
  <si>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</si>
  <si>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</si>
  <si>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</si>
  <si>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</si>
  <si>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</si>
  <si>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</si>
  <si>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</si>
  <si>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</si>
  <si>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</si>
  <si>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</si>
  <si>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</si>
  <si>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</si>
  <si>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</si>
  <si>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</si>
  <si>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</si>
  <si>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</si>
  <si>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</si>
  <si>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</si>
  <si>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</si>
  <si>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</si>
  <si>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</si>
  <si>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</si>
  <si>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</si>
  <si>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</si>
  <si>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</si>
  <si>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</si>
  <si>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</si>
  <si>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</si>
  <si>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</si>
  <si>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</si>
  <si>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</si>
  <si>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</si>
  <si>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</si>
  <si>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</si>
  <si>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</si>
  <si>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</si>
  <si>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</si>
  <si>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</si>
  <si>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</si>
  <si>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</si>
  <si>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</si>
  <si>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</si>
  <si>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</si>
  <si>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</si>
  <si>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</si>
  <si>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</si>
  <si>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</si>
  <si>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</si>
  <si>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</si>
  <si>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</si>
  <si>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</si>
  <si>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</si>
  <si>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</si>
  <si>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</si>
  <si>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</si>
  <si>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</si>
  <si>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</si>
  <si>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</si>
  <si>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</si>
  <si>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</si>
  <si>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</si>
  <si>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</si>
  <si>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</si>
  <si>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</si>
  <si>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</si>
  <si>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</si>
  <si>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</si>
  <si>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</si>
  <si>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</si>
  <si>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</si>
  <si>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</si>
  <si>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</si>
  <si>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</si>
  <si>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</si>
  <si>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</si>
  <si>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</si>
  <si>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</si>
  <si>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</si>
  <si>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</si>
  <si>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</si>
  <si>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</si>
  <si>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</si>
  <si>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</si>
  <si>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</si>
  <si>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</si>
  <si>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</si>
  <si>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</si>
  <si>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</si>
  <si>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</si>
  <si>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</si>
  <si>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</si>
  <si>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</si>
  <si>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</si>
  <si>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</si>
  <si>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</si>
  <si>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</si>
  <si>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</si>
  <si>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</si>
  <si>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</si>
  <si>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</si>
  <si>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</si>
  <si>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</si>
  <si>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</si>
  <si>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</si>
  <si>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</si>
  <si>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</si>
  <si>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</si>
  <si>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</si>
  <si>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</si>
  <si>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</si>
  <si>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</si>
  <si>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</si>
  <si>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</si>
  <si>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</si>
  <si>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</si>
  <si>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</si>
  <si>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</si>
  <si>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</si>
  <si>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</si>
  <si>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</si>
  <si>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</si>
  <si>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</si>
  <si>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</si>
  <si>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</si>
  <si>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</si>
  <si>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</si>
  <si>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</si>
  <si>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</si>
  <si>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</si>
  <si>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</si>
  <si>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</si>
  <si>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</si>
  <si>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</si>
  <si>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</si>
  <si>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</si>
  <si>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</si>
  <si>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</si>
  <si>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</si>
  <si>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</si>
  <si>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</si>
  <si>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</si>
  <si>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</si>
  <si>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</si>
  <si>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</si>
  <si>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</si>
  <si>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</si>
  <si>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</si>
  <si>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</si>
  <si>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</si>
  <si>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</si>
  <si>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</si>
  <si>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</si>
  <si>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</si>
  <si>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</si>
  <si>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</si>
  <si>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</si>
  <si>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</si>
  <si>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</si>
  <si>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</si>
  <si>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</si>
  <si>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</si>
  <si>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</si>
  <si>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</si>
  <si>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</si>
  <si>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</si>
  <si>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</si>
  <si>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</si>
  <si>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</si>
  <si>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</si>
  <si>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</si>
  <si>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</si>
  <si>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</si>
  <si>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</si>
  <si>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</si>
  <si>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</si>
  <si>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</si>
  <si>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</si>
  <si>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</si>
  <si>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</si>
  <si>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</si>
  <si>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</si>
  <si>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</si>
  <si>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</si>
  <si>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</si>
  <si>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</si>
  <si>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</si>
  <si>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</si>
  <si>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</si>
  <si>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</si>
  <si>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</si>
  <si>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</si>
  <si>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</si>
  <si>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</si>
  <si>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</si>
  <si>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</si>
  <si>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</si>
  <si>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</si>
  <si>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</si>
  <si>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</si>
  <si>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</si>
  <si>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</si>
  <si>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</si>
  <si>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</si>
  <si>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</si>
  <si>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</si>
  <si>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</si>
  <si>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</si>
  <si>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</si>
  <si>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</si>
  <si>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</si>
  <si>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</si>
  <si>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</si>
  <si>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</si>
  <si>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</si>
  <si>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</si>
  <si>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</si>
  <si>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</si>
  <si>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</si>
  <si>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</si>
  <si>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</si>
  <si>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</si>
  <si>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</si>
  <si>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</si>
  <si>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</si>
  <si>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</si>
  <si>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</si>
  <si>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</si>
  <si>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</si>
  <si>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</si>
  <si>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</si>
  <si>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</si>
  <si>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</si>
  <si>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</si>
  <si>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</si>
  <si>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</si>
  <si>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</si>
  <si>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</si>
  <si>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</si>
  <si>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</si>
  <si>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</si>
  <si>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</si>
  <si>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</si>
  <si>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</si>
  <si>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</si>
  <si>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</si>
  <si>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</si>
  <si>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</si>
  <si>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</si>
  <si>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</si>
  <si>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</si>
  <si>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</si>
  <si>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</si>
  <si>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</si>
  <si>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</si>
  <si>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</si>
  <si>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</si>
  <si>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</si>
  <si>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</si>
  <si>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</si>
  <si>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</si>
  <si>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</si>
  <si>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</si>
  <si>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</si>
  <si>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</si>
  <si>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</si>
  <si>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</si>
  <si>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</si>
  <si>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</si>
  <si>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</si>
  <si>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</si>
  <si>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</si>
  <si>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</si>
  <si>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</si>
  <si>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</si>
  <si>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</si>
  <si>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</si>
  <si>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</si>
  <si>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</si>
  <si>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</si>
  <si>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</si>
  <si>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</si>
  <si>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</si>
  <si>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</si>
  <si>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</si>
  <si>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</si>
  <si>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</si>
  <si>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</si>
  <si>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</si>
  <si>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</si>
  <si>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</si>
  <si>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</si>
  <si>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</si>
  <si>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</si>
  <si>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</si>
  <si>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</si>
  <si>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</si>
  <si>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</si>
  <si>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</si>
  <si>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</si>
  <si>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</si>
  <si>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</si>
  <si>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</si>
  <si>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</si>
  <si>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</si>
  <si>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</si>
  <si>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</si>
  <si>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</si>
  <si>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</si>
  <si>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</si>
  <si>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</si>
  <si>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</si>
  <si>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</si>
  <si>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</si>
  <si>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</si>
  <si>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</si>
  <si>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</si>
  <si>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</si>
  <si>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</si>
  <si>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</si>
  <si>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</si>
  <si>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</si>
  <si>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</si>
  <si>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</si>
  <si>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</si>
  <si>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</si>
  <si>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</si>
  <si>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</si>
  <si>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</si>
  <si>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</si>
  <si>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</si>
  <si>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</si>
  <si>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</si>
  <si>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</si>
  <si>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</si>
  <si>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</si>
  <si>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</si>
  <si>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</si>
  <si>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</si>
  <si>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</si>
  <si>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</si>
  <si>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</si>
  <si>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</si>
  <si>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</si>
  <si>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</si>
  <si>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</si>
  <si>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</si>
  <si>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</si>
  <si>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</si>
  <si>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</si>
  <si>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</si>
  <si>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</si>
  <si>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</si>
  <si>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</si>
  <si>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</si>
  <si>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</si>
  <si>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</si>
  <si>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</si>
  <si>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</si>
  <si>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</si>
  <si>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</si>
  <si>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</si>
  <si>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</si>
  <si>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</si>
  <si>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</si>
  <si>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</si>
  <si>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</si>
  <si>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</si>
  <si>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</si>
  <si>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</si>
  <si>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</si>
  <si>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</si>
  <si>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</si>
  <si>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</si>
  <si>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</si>
  <si>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</si>
  <si>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</si>
  <si>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</si>
  <si>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</si>
  <si>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</si>
  <si>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</si>
  <si>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</si>
  <si>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</si>
  <si>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</si>
  <si>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</si>
  <si>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</si>
  <si>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</si>
  <si>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</si>
  <si>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</si>
  <si>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</si>
  <si>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</si>
  <si>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</si>
  <si>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</si>
  <si>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</si>
  <si>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</si>
  <si>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</si>
  <si>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</si>
  <si>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</si>
  <si>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</si>
  <si>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</si>
  <si>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</si>
  <si>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</si>
  <si>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</si>
  <si>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</si>
  <si>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</si>
  <si>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</si>
  <si>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</si>
  <si>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</si>
  <si>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</si>
  <si>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</si>
  <si>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</si>
  <si>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</si>
  <si>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</si>
  <si>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</si>
  <si>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</si>
  <si>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</si>
  <si>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</si>
  <si>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</si>
  <si>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</si>
  <si>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</si>
  <si>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</si>
  <si>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</si>
  <si>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</si>
  <si>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</si>
  <si>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</si>
  <si>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</si>
  <si>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</si>
  <si>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</si>
  <si>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</si>
  <si>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</si>
  <si>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</si>
  <si>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</si>
  <si>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</si>
  <si>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</si>
  <si>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</si>
  <si>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</si>
  <si>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</si>
  <si>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</si>
  <si>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</si>
  <si>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</si>
  <si>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</si>
  <si>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</si>
  <si>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</si>
  <si>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</si>
  <si>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</si>
  <si>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</si>
  <si>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</si>
  <si>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</si>
  <si>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</si>
  <si>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</si>
  <si>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</si>
  <si>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</si>
  <si>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</si>
  <si>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</si>
  <si>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</si>
  <si>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</si>
  <si>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</si>
  <si>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</si>
  <si>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</si>
  <si>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</si>
  <si>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</si>
  <si>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</si>
  <si>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</si>
  <si>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</si>
  <si>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</si>
  <si>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</si>
  <si>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</si>
  <si>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</si>
  <si>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</si>
  <si>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</si>
  <si>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</si>
  <si>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</si>
  <si>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</si>
  <si>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</si>
  <si>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</si>
  <si>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</si>
  <si>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</si>
  <si>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</si>
  <si>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</si>
  <si>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</si>
  <si>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</si>
  <si>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</si>
  <si>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</si>
  <si>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</si>
  <si>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</si>
  <si>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</si>
  <si>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</si>
  <si>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</si>
  <si>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</si>
  <si>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</si>
  <si>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</si>
  <si>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</si>
  <si>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</si>
  <si>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</si>
  <si>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</si>
  <si>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</si>
  <si>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</si>
  <si>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</si>
  <si>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</si>
  <si>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</si>
  <si>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</si>
  <si>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</si>
  <si>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</si>
  <si>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</si>
  <si>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</si>
  <si>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</si>
  <si>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</si>
  <si>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</si>
  <si>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</si>
  <si>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</si>
  <si>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</si>
  <si>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</si>
  <si>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</si>
  <si>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</si>
  <si>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</si>
  <si>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</si>
  <si>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</si>
  <si>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</si>
  <si>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</si>
  <si>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</si>
  <si>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</si>
  <si>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</si>
  <si>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</si>
  <si>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</si>
  <si>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</si>
  <si>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</si>
  <si>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</si>
  <si>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</si>
  <si>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</si>
  <si>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</si>
  <si>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</si>
  <si>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</si>
  <si>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</si>
  <si>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</si>
  <si>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</si>
  <si>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</si>
  <si>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</si>
  <si>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</si>
  <si>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</si>
  <si>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</si>
  <si>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</si>
  <si>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</si>
  <si>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</si>
  <si>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</si>
  <si>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</si>
  <si>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</si>
  <si>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</si>
  <si>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</si>
  <si>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</si>
  <si>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</si>
  <si>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</si>
  <si>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</si>
  <si>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</si>
  <si>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</si>
  <si>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</si>
  <si>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</si>
  <si>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</si>
  <si>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</si>
  <si>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</si>
  <si>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</si>
  <si>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</si>
  <si>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</si>
  <si>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</si>
  <si>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</si>
  <si>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</si>
  <si>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</si>
  <si>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</si>
  <si>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</si>
  <si>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</si>
  <si>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</si>
  <si>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</si>
  <si>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</si>
  <si>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</si>
  <si>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</si>
  <si>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</si>
  <si>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</si>
  <si>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</si>
  <si>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</si>
  <si>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</si>
  <si>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</si>
  <si>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</si>
  <si>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</si>
  <si>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</si>
  <si>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</si>
  <si>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</si>
  <si>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</si>
  <si>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</si>
  <si>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</si>
  <si>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</si>
  <si>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</si>
  <si>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</si>
  <si>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</si>
  <si>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</si>
  <si>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</si>
  <si>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</si>
  <si>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</si>
  <si>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</si>
  <si>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</si>
  <si>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</si>
  <si>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</si>
  <si>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</si>
  <si>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</si>
  <si>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</si>
  <si>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</si>
  <si>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</si>
  <si>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</si>
  <si>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</si>
  <si>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</si>
  <si>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</si>
  <si>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</si>
  <si>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</si>
  <si>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</si>
  <si>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</si>
  <si>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</si>
  <si>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</si>
  <si>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</si>
  <si>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</si>
  <si>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</si>
  <si>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</si>
  <si>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</si>
  <si>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</si>
  <si>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</si>
  <si>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</si>
  <si>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</si>
  <si>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</si>
  <si>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</si>
  <si>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</si>
  <si>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</si>
  <si>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</si>
  <si>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</si>
  <si>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</si>
  <si>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</si>
  <si>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</si>
  <si>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</si>
  <si>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</si>
  <si>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</si>
  <si>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</si>
  <si>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</si>
  <si>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</si>
  <si>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</si>
  <si>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</si>
  <si>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</si>
  <si>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</si>
  <si>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</si>
  <si>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</si>
  <si>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</si>
  <si>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</si>
  <si>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</si>
  <si>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</si>
  <si>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</si>
  <si>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</si>
  <si>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</si>
  <si>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</si>
  <si>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</si>
  <si>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</si>
  <si>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</si>
  <si>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</si>
  <si>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</si>
  <si>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</si>
  <si>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</si>
  <si>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</si>
  <si>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</si>
  <si>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</si>
  <si>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</si>
  <si>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</si>
  <si>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</si>
  <si>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</si>
  <si>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</si>
  <si>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</si>
  <si>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</si>
  <si>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</si>
  <si>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</si>
  <si>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</si>
  <si>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</si>
  <si>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</si>
  <si>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</si>
  <si>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</si>
  <si>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</si>
  <si>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</si>
  <si>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</si>
  <si>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</si>
  <si>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</si>
  <si>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</si>
  <si>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</si>
  <si>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</si>
  <si>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</si>
  <si>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</si>
  <si>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</si>
  <si>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</si>
  <si>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</si>
  <si>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</si>
  <si>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</si>
  <si>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</si>
  <si>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</si>
  <si>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</si>
  <si>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</si>
  <si>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</si>
  <si>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</si>
  <si>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</si>
  <si>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</si>
  <si>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</si>
  <si>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</si>
  <si>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</si>
  <si>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</si>
  <si>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</si>
  <si>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</si>
  <si>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</si>
  <si>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</si>
  <si>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</si>
  <si>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</si>
  <si>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</si>
  <si>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</si>
  <si>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</si>
  <si>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</si>
  <si>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</si>
  <si>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</si>
  <si>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</si>
  <si>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</si>
  <si>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</si>
  <si>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</si>
  <si>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</si>
  <si>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</si>
  <si>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</si>
  <si>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</si>
  <si>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</si>
  <si>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</si>
  <si>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</si>
  <si>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</si>
  <si>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</si>
  <si>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</si>
  <si>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</si>
  <si>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</si>
  <si>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</si>
  <si>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</si>
  <si>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</si>
  <si>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</si>
  <si>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</si>
  <si>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</si>
  <si>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</si>
  <si>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</si>
  <si>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</si>
  <si>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</si>
  <si>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</si>
  <si>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</si>
  <si>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</si>
  <si>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</si>
  <si>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</si>
  <si>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</si>
  <si>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</si>
  <si>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</si>
  <si>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</si>
  <si>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</si>
  <si>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</si>
  <si>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</si>
  <si>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</si>
  <si>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</si>
  <si>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</si>
  <si>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</si>
  <si>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</si>
  <si>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</si>
  <si>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</si>
  <si>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</si>
  <si>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</si>
  <si>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</si>
  <si>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</si>
  <si>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</si>
  <si>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</si>
  <si>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</si>
  <si>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</si>
  <si>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</si>
  <si>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</si>
  <si>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</si>
  <si>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</si>
  <si>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</si>
  <si>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</si>
  <si>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</si>
  <si>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</si>
  <si>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</si>
  <si>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</si>
  <si>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</si>
  <si>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</si>
  <si>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</si>
  <si>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</si>
  <si>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</si>
  <si>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</si>
  <si>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</si>
  <si>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</si>
  <si>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</si>
  <si>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</si>
  <si>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</si>
  <si>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</si>
  <si>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</si>
  <si>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</si>
  <si>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</si>
  <si>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</si>
  <si>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</si>
  <si>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</si>
  <si>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</si>
  <si>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</si>
  <si>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</si>
  <si>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</si>
  <si>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</si>
  <si>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</si>
  <si>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</si>
  <si>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</si>
  <si>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</si>
  <si>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</si>
  <si>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</si>
  <si>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</si>
  <si>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</si>
  <si>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</si>
  <si>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</si>
  <si>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</si>
  <si>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</si>
  <si>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</si>
  <si>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</si>
  <si>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</si>
  <si>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</si>
  <si>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</si>
  <si>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</si>
  <si>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</si>
  <si>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</si>
  <si>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</si>
  <si>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</si>
  <si>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</si>
  <si>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</si>
  <si>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</si>
  <si>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</si>
  <si>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</si>
  <si>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</si>
  <si>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</si>
  <si>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</si>
  <si>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</si>
  <si>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</si>
  <si>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</si>
  <si>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</si>
  <si>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</si>
  <si>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</si>
  <si>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</si>
  <si>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</si>
  <si>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</si>
  <si>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</si>
  <si>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</si>
  <si>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</si>
  <si>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</si>
  <si>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</si>
  <si>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</si>
  <si>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</si>
  <si>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</si>
  <si>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</si>
  <si>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</si>
  <si>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</si>
  <si>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</si>
  <si>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</si>
  <si>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</si>
  <si>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</si>
  <si>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</si>
  <si>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</si>
  <si>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</si>
  <si>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</si>
  <si>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</si>
  <si>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</si>
  <si>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</si>
  <si>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</si>
  <si>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</si>
  <si>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</si>
  <si>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</si>
  <si>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</si>
  <si>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</si>
  <si>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</si>
  <si>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</si>
  <si>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</si>
  <si>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</si>
  <si>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</si>
  <si>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</si>
  <si>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</si>
  <si>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</si>
  <si>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</si>
  <si>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</si>
  <si>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</si>
  <si>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</si>
  <si>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</si>
  <si>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</si>
  <si>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</si>
  <si>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</si>
  <si>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</si>
  <si>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</si>
  <si>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</si>
  <si>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</si>
  <si>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</si>
  <si>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</si>
  <si>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</si>
  <si>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</si>
  <si>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</si>
  <si>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</si>
  <si>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</si>
  <si>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</si>
  <si>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</si>
  <si>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</si>
  <si>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</si>
  <si>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</si>
  <si>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</si>
  <si>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</si>
  <si>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</si>
  <si>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</si>
  <si>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</si>
  <si>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</si>
  <si>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</si>
  <si>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</si>
  <si>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</si>
  <si>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</si>
  <si>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</si>
  <si>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</si>
  <si>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</si>
  <si>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</si>
  <si>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</si>
  <si>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</si>
  <si>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</si>
  <si>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</si>
  <si>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</si>
  <si>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</si>
  <si>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</si>
  <si>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</si>
  <si>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</si>
  <si>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</si>
  <si>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</si>
  <si>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</si>
  <si>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</si>
  <si>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</si>
  <si>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</si>
  <si>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</si>
  <si>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</si>
  <si>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</si>
  <si>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</si>
  <si>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</si>
  <si>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</si>
  <si>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</si>
  <si>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</si>
  <si>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</si>
  <si>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</si>
  <si>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</si>
  <si>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</si>
  <si>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</si>
  <si>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</si>
  <si>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</si>
  <si>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</si>
  <si>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</si>
  <si>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</si>
  <si>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</si>
  <si>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</si>
  <si>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</si>
  <si>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</si>
  <si>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</si>
  <si>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</si>
  <si>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</si>
  <si>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</si>
  <si>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</si>
  <si>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</si>
  <si>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</si>
  <si>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</si>
  <si>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</si>
  <si>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</si>
  <si>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</si>
  <si>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</si>
  <si>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</si>
  <si>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</si>
  <si>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</si>
  <si>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</si>
  <si>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</si>
  <si>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</si>
  <si>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</si>
  <si>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</si>
  <si>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</si>
  <si>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</si>
  <si>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</si>
  <si>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</si>
  <si>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</si>
  <si>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</si>
  <si>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</si>
  <si>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</si>
  <si>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</si>
  <si>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</si>
  <si>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</si>
  <si>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</si>
  <si>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</si>
  <si>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</si>
  <si>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</si>
  <si>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</si>
  <si>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</si>
  <si>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</si>
  <si>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</si>
  <si>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</si>
  <si>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</si>
  <si>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</si>
  <si>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</si>
  <si>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</si>
  <si>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</si>
  <si>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</si>
  <si>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</si>
  <si>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</si>
  <si>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</si>
  <si>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</si>
  <si>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</si>
  <si>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</si>
  <si>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</si>
  <si>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</si>
  <si>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</si>
  <si>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</si>
  <si>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</si>
  <si>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</si>
  <si>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</si>
  <si>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</si>
  <si>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</si>
  <si>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</si>
  <si>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</si>
  <si>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</si>
  <si>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</si>
  <si>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</si>
  <si>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</si>
  <si>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</si>
  <si>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</si>
  <si>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</si>
  <si>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</si>
  <si>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</si>
  <si>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</si>
  <si>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</si>
  <si>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</si>
  <si>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</si>
  <si>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</si>
  <si>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</si>
  <si>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</si>
  <si>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</si>
  <si>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</si>
  <si>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</si>
  <si>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</si>
  <si>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</si>
  <si>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</si>
  <si>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</si>
  <si>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</si>
  <si>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</si>
  <si>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</si>
  <si>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</si>
  <si>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</si>
  <si>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</si>
  <si>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</si>
  <si>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</si>
  <si>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</si>
  <si>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</si>
  <si>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</si>
  <si>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</si>
  <si>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</si>
  <si>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</si>
  <si>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</si>
  <si>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</si>
  <si>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</si>
  <si>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</si>
  <si>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</si>
  <si>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</si>
  <si>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</si>
  <si>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</si>
  <si>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</si>
  <si>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</si>
  <si>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</si>
  <si>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</si>
  <si>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</si>
  <si>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</si>
  <si>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</si>
  <si>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</si>
  <si>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</si>
  <si>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</si>
  <si>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</si>
  <si>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</si>
  <si>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</si>
  <si>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</si>
  <si>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</si>
  <si>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</si>
  <si>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</si>
  <si>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</si>
  <si>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</si>
  <si>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</si>
  <si>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</si>
  <si>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</si>
  <si>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</si>
  <si>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</si>
  <si>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</si>
  <si>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</si>
  <si>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</si>
  <si>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</si>
  <si>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</si>
  <si>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</si>
  <si>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</si>
  <si>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</si>
  <si>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</si>
  <si>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</si>
  <si>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</si>
  <si>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</si>
  <si>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</si>
  <si>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</si>
  <si>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</si>
  <si>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</si>
  <si>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</si>
  <si>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</si>
  <si>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</si>
  <si>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</si>
  <si>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</si>
  <si>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</si>
  <si>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</si>
  <si>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</si>
  <si>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</si>
  <si>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</si>
  <si>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</si>
  <si>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</si>
  <si>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</si>
  <si>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</si>
  <si>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</si>
  <si>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</si>
  <si>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</si>
  <si>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</si>
  <si>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</si>
  <si>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</si>
  <si>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</si>
  <si>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</si>
  <si>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</si>
  <si>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</si>
  <si>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</si>
  <si>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</si>
  <si>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</si>
  <si>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</si>
  <si>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</si>
  <si>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</si>
  <si>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</si>
  <si>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</si>
  <si>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</si>
  <si>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</si>
  <si>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</si>
  <si>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</si>
  <si>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</si>
  <si>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</si>
  <si>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</si>
  <si>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</si>
  <si>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</si>
  <si>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</si>
  <si>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</si>
  <si>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</si>
  <si>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</si>
  <si>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</si>
  <si>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</si>
  <si>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</si>
  <si>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</si>
  <si>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</si>
  <si>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</si>
  <si>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</si>
  <si>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</si>
  <si>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</si>
  <si>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</si>
  <si>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</si>
  <si>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</si>
  <si>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</si>
  <si>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</si>
  <si>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</si>
  <si>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</si>
  <si>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</si>
  <si>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</si>
  <si>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</si>
  <si>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</si>
  <si>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</si>
  <si>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</si>
  <si>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</si>
  <si>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</si>
  <si>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</si>
  <si>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</si>
  <si>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</si>
  <si>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</si>
  <si>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</si>
  <si>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</si>
  <si>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</si>
  <si>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</si>
  <si>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</si>
  <si>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</si>
  <si>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</si>
  <si>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</si>
  <si>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</si>
  <si>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</si>
  <si>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</si>
  <si>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</si>
  <si>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</si>
  <si>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</si>
  <si>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</si>
  <si>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</si>
  <si>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</si>
  <si>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</si>
  <si>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</si>
  <si>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</si>
  <si>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</si>
  <si>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</si>
  <si>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</si>
  <si>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</si>
  <si>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</si>
  <si>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</si>
  <si>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</si>
  <si>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</si>
  <si>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</si>
  <si>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</si>
  <si>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</si>
  <si>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</si>
  <si>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</si>
  <si>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</si>
  <si>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</si>
  <si>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</si>
  <si>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</si>
  <si>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</si>
  <si>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</si>
  <si>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</si>
  <si>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</si>
  <si>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</si>
  <si>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</si>
  <si>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</si>
  <si>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</si>
  <si>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</si>
  <si>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</si>
  <si>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</si>
  <si>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</si>
  <si>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</si>
  <si>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</si>
  <si>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</si>
  <si>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</si>
  <si>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</si>
  <si>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</si>
  <si>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</si>
  <si>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</si>
  <si>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</si>
  <si>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</si>
  <si>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</si>
  <si>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</si>
  <si>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</si>
  <si>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</si>
  <si>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</si>
  <si>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</si>
  <si>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</si>
  <si>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</si>
  <si>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</si>
  <si>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</si>
  <si>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</si>
  <si>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</si>
  <si>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</si>
  <si>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</si>
  <si>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</si>
  <si>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</si>
  <si>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</si>
  <si>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</si>
  <si>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</si>
  <si>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</si>
  <si>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</si>
  <si>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</si>
  <si>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</si>
  <si>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</si>
  <si>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</si>
  <si>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</si>
  <si>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</si>
  <si>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</si>
  <si>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</si>
  <si>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</si>
  <si>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</si>
  <si>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</si>
  <si>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</si>
  <si>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</si>
  <si>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</si>
  <si>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</si>
  <si>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</si>
  <si>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</si>
  <si>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</si>
  <si>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</si>
  <si>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</si>
  <si>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</si>
  <si>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</si>
  <si>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</si>
  <si>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</si>
  <si>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</si>
  <si>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</si>
  <si>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</si>
  <si>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</si>
  <si>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</si>
  <si>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</si>
  <si>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</si>
  <si>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</si>
  <si>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</si>
  <si>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</si>
  <si>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</si>
  <si>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</si>
  <si>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</si>
  <si>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</si>
  <si>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</si>
  <si>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</si>
  <si>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</si>
  <si>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</si>
  <si>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</si>
  <si>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</si>
  <si>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</si>
  <si>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</si>
  <si>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</si>
  <si>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</si>
  <si>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</si>
  <si>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</si>
  <si>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</si>
  <si>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</si>
  <si>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</si>
  <si>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</si>
  <si>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</si>
  <si>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</si>
  <si>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</si>
  <si>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</si>
  <si>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</si>
  <si>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</si>
  <si>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</si>
  <si>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</si>
  <si>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</si>
  <si>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</si>
  <si>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</si>
  <si>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</si>
  <si>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</si>
  <si>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</si>
  <si>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</si>
  <si>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</si>
  <si>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</si>
  <si>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</si>
  <si>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</si>
  <si>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</si>
  <si>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</si>
  <si>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</si>
  <si>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</si>
  <si>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</si>
  <si>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</si>
  <si>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</si>
  <si>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</si>
  <si>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</si>
  <si>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</si>
  <si>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</si>
  <si>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</si>
  <si>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</si>
  <si>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</si>
  <si>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</si>
  <si>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</si>
  <si>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</si>
  <si>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</si>
  <si>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</si>
  <si>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</si>
  <si>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</si>
  <si>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</si>
  <si>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</si>
  <si>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</si>
  <si>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</si>
  <si>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</si>
  <si>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</si>
  <si>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</si>
  <si>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</si>
  <si>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</si>
  <si>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</si>
  <si>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</si>
  <si>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</si>
  <si>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</si>
  <si>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</si>
  <si>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</si>
  <si>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</si>
  <si>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</si>
  <si>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</si>
  <si>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</si>
  <si>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</si>
  <si>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</si>
  <si>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</si>
  <si>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</si>
  <si>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</si>
  <si>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</si>
  <si>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</si>
  <si>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</si>
  <si>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</si>
  <si>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</si>
  <si>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</si>
  <si>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</si>
  <si>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</si>
  <si>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</si>
  <si>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</si>
  <si>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</si>
  <si>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</si>
  <si>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</si>
  <si>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</si>
  <si>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</si>
  <si>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</si>
  <si>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</si>
  <si>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</si>
  <si>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</si>
  <si>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</si>
  <si>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</si>
  <si>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</si>
  <si>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</si>
  <si>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</si>
  <si>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</si>
  <si>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</si>
  <si>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</si>
  <si>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</si>
  <si>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</si>
  <si>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</si>
  <si>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</si>
  <si>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</si>
  <si>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</si>
  <si>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</si>
  <si>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</si>
  <si>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</si>
  <si>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</si>
  <si>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</si>
  <si>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</si>
  <si>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</si>
  <si>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</si>
  <si>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</si>
  <si>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</si>
  <si>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</si>
  <si>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</si>
  <si>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</si>
  <si>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</si>
  <si>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</si>
  <si>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</si>
  <si>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</si>
  <si>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</si>
  <si>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</si>
  <si>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</si>
  <si>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</si>
  <si>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</si>
  <si>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</si>
  <si>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</si>
  <si>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</si>
  <si>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</si>
  <si>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</si>
  <si>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</si>
  <si>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</si>
  <si>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</si>
  <si>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</si>
  <si>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</si>
  <si>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</si>
  <si>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</si>
  <si>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</si>
  <si>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</si>
  <si>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</si>
  <si>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</si>
  <si>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</si>
  <si>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</si>
  <si>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</si>
  <si>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</si>
  <si>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</si>
  <si>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</si>
  <si>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</si>
  <si>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</si>
  <si>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</si>
  <si>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</si>
  <si>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</si>
  <si>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</si>
  <si>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</si>
  <si>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</si>
  <si>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</si>
  <si>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</si>
  <si>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</si>
  <si>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</si>
  <si>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</si>
  <si>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</si>
  <si>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</si>
  <si>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</si>
  <si>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</si>
  <si>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</si>
  <si>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</si>
  <si>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</si>
  <si>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</si>
  <si>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</si>
  <si>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</si>
  <si>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</si>
  <si>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</si>
  <si>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</si>
  <si>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</si>
  <si>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</si>
  <si>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</si>
  <si>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</si>
  <si>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</si>
  <si>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</si>
  <si>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</si>
  <si>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</si>
  <si>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</si>
  <si>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</si>
  <si>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</si>
  <si>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</si>
  <si>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</si>
  <si>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</si>
  <si>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</si>
  <si>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</si>
  <si>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</si>
  <si>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</si>
  <si>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</si>
  <si>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</si>
  <si>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</si>
  <si>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</si>
  <si>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</si>
  <si>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</si>
  <si>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</si>
  <si>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</si>
  <si>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</si>
  <si>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</si>
  <si>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</si>
  <si>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</si>
  <si>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</si>
  <si>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</si>
  <si>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</si>
  <si>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</si>
  <si>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</si>
  <si>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</si>
  <si>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</si>
  <si>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</si>
  <si>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</si>
  <si>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</si>
  <si>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</si>
  <si>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</si>
  <si>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</si>
  <si>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</si>
  <si>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</si>
  <si>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</si>
  <si>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</si>
  <si>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</si>
  <si>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</si>
  <si>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</si>
  <si>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</si>
  <si>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</si>
  <si>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</si>
  <si>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</si>
  <si>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</si>
  <si>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</si>
  <si>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</si>
  <si>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</si>
  <si>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</si>
  <si>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</si>
  <si>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</si>
  <si>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</si>
  <si>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</si>
  <si>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</si>
  <si>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</si>
  <si>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</si>
  <si>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</si>
  <si>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</si>
  <si>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</si>
  <si>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</si>
  <si>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</si>
  <si>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</si>
  <si>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</si>
  <si>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</si>
  <si>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</si>
  <si>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</si>
  <si>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</si>
  <si>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</si>
  <si>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</si>
  <si>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</si>
  <si>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</si>
  <si>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</si>
  <si>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</si>
  <si>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</si>
  <si>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</si>
  <si>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</si>
  <si>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</si>
  <si>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</si>
  <si>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</si>
  <si>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</si>
  <si>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</si>
  <si>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</si>
  <si>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</si>
  <si>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</si>
  <si>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</si>
  <si>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</si>
  <si>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</si>
  <si>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</si>
  <si>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</si>
  <si>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</si>
  <si>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</si>
  <si>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</si>
  <si>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</si>
  <si>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</si>
  <si>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</si>
  <si>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</si>
  <si>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</si>
  <si>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</si>
  <si>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</si>
  <si>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</si>
  <si>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</si>
  <si>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</si>
  <si>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</si>
  <si>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</si>
  <si>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</si>
  <si>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</si>
  <si>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</si>
  <si>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</si>
  <si>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</si>
  <si>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</si>
  <si>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</si>
  <si>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</si>
  <si>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</si>
  <si>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</si>
  <si>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</si>
  <si>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</si>
  <si>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</si>
  <si>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</si>
  <si>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</si>
  <si>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</si>
  <si>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</si>
  <si>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</si>
  <si>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</si>
  <si>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</si>
  <si>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</si>
  <si>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</si>
  <si>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</si>
  <si>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</si>
  <si>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</si>
  <si>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</si>
  <si>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</si>
  <si>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</si>
  <si>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</si>
  <si>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</si>
  <si>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</si>
  <si>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</si>
  <si>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</si>
  <si>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</si>
  <si>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</si>
  <si>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</si>
  <si>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</si>
  <si>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</si>
  <si>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</si>
  <si>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</si>
  <si>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</si>
  <si>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</si>
  <si>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</si>
  <si>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</si>
  <si>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</si>
  <si>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</si>
  <si>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</si>
  <si>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</si>
  <si>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</si>
  <si>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</si>
  <si>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</si>
  <si>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</si>
  <si>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</si>
  <si>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</si>
  <si>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</si>
  <si>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</si>
  <si>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</si>
  <si>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</si>
  <si>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</si>
  <si>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</si>
  <si>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</si>
  <si>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</si>
  <si>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</si>
  <si>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</si>
  <si>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</si>
  <si>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</si>
  <si>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</si>
  <si>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</si>
  <si>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</si>
  <si>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</si>
  <si>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</si>
  <si>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</si>
  <si>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</si>
  <si>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</si>
  <si>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</si>
  <si>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</si>
  <si>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</si>
  <si>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</si>
  <si>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</si>
  <si>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</si>
  <si>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</si>
  <si>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</si>
  <si>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</si>
  <si>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</si>
  <si>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</si>
  <si>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</si>
  <si>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</si>
  <si>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</si>
  <si>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</si>
  <si>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</si>
  <si>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</si>
  <si>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</si>
  <si>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</si>
  <si>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</si>
  <si>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</si>
  <si>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</si>
  <si>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</si>
  <si>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</si>
  <si>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</si>
  <si>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</si>
  <si>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</si>
  <si>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</si>
  <si>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</si>
  <si>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</si>
  <si>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</si>
  <si>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</si>
  <si>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</si>
  <si>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</si>
  <si>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</si>
  <si>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</si>
  <si>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</si>
  <si>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</si>
  <si>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</si>
  <si>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</si>
  <si>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</si>
  <si>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</si>
  <si>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</si>
  <si>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</si>
  <si>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</si>
  <si>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</si>
  <si>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</si>
  <si>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</si>
  <si>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</si>
  <si>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</si>
  <si>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</si>
  <si>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</si>
  <si>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</si>
  <si>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</si>
  <si>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</si>
  <si>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</si>
  <si>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</si>
  <si>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</si>
  <si>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</si>
  <si>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</si>
  <si>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</si>
  <si>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</si>
  <si>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</si>
  <si>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</si>
  <si>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</si>
  <si>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</si>
  <si>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</si>
  <si>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</si>
  <si>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</si>
  <si>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</si>
  <si>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</si>
  <si>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</si>
  <si>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</si>
  <si>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</si>
  <si>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</si>
  <si>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</si>
  <si>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</si>
  <si>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</si>
  <si>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</si>
  <si>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</si>
  <si>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</si>
  <si>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</si>
  <si>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</si>
  <si>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</si>
  <si>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</si>
  <si>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</si>
  <si>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</si>
  <si>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</si>
  <si>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</si>
  <si>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</si>
  <si>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</si>
  <si>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</si>
  <si>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</si>
  <si>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</si>
  <si>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</si>
  <si>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</si>
  <si>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</si>
  <si>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</si>
  <si>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</si>
  <si>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</si>
  <si>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</si>
  <si>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</si>
  <si>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</si>
  <si>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</si>
  <si>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</si>
  <si>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</si>
  <si>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</si>
  <si>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</si>
  <si>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</si>
  <si>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</si>
  <si>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</si>
  <si>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</si>
  <si>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</si>
  <si>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</si>
  <si>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</si>
  <si>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</si>
  <si>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</si>
  <si>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</si>
  <si>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</si>
  <si>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</si>
  <si>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</si>
  <si>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</si>
  <si>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</si>
  <si>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</si>
  <si>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</si>
  <si>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</si>
  <si>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</si>
  <si>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</si>
  <si>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</si>
  <si>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</si>
  <si>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</si>
  <si>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</si>
  <si>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</si>
  <si>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</si>
  <si>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</si>
  <si>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</si>
  <si>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</si>
  <si>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</si>
  <si>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</si>
  <si>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</si>
  <si>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</si>
  <si>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</si>
  <si>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</si>
  <si>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</si>
  <si>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</si>
  <si>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</si>
  <si>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</si>
  <si>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</si>
  <si>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</si>
  <si>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</si>
  <si>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</si>
  <si>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</si>
  <si>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</si>
  <si>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</si>
  <si>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</si>
  <si>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</si>
  <si>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</si>
  <si>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</si>
  <si>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</si>
  <si>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</si>
  <si>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</si>
  <si>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</si>
  <si>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</si>
  <si>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</si>
  <si>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</si>
  <si>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</si>
  <si>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</si>
  <si>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</si>
  <si>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</si>
  <si>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</si>
  <si>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</si>
  <si>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</si>
  <si>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</si>
  <si>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</si>
  <si>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</si>
  <si>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</si>
  <si>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</si>
  <si>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</si>
  <si>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</si>
  <si>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</si>
  <si>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</si>
  <si>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</si>
  <si>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</si>
  <si>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</si>
  <si>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</si>
  <si>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</si>
  <si>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</si>
  <si>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</si>
  <si>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</si>
  <si>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</si>
  <si>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</si>
  <si>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</si>
  <si>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</si>
  <si>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</si>
  <si>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</si>
  <si>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</si>
  <si>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</si>
  <si>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</si>
  <si>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</si>
  <si>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</si>
  <si>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</si>
  <si>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</si>
  <si>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</si>
  <si>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</si>
  <si>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</si>
  <si>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</si>
  <si>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</si>
  <si>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</si>
  <si>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</si>
  <si>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</si>
  <si>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</si>
  <si>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</si>
  <si>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</si>
  <si>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</si>
  <si>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</si>
  <si>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</si>
  <si>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</si>
  <si>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</si>
  <si>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</si>
  <si>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</si>
  <si>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</si>
  <si>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</si>
  <si>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</si>
  <si>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</si>
  <si>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</si>
  <si>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</si>
  <si>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</si>
  <si>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</si>
  <si>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</si>
  <si>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</si>
  <si>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</si>
  <si>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</si>
  <si>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</si>
  <si>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</si>
  <si>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</si>
  <si>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</si>
  <si>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</si>
  <si>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</si>
  <si>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</si>
  <si>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</si>
  <si>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</si>
  <si>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</si>
  <si>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</si>
  <si>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</si>
  <si>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</si>
  <si>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</si>
  <si>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</si>
  <si>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</si>
  <si>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</si>
  <si>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</si>
  <si>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</si>
  <si>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</si>
  <si>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</si>
  <si>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</si>
  <si>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</si>
  <si>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</si>
  <si>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</si>
  <si>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</si>
  <si>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</si>
  <si>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</si>
  <si>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</si>
  <si>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</si>
  <si>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</si>
  <si>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</si>
  <si>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</si>
  <si>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</si>
  <si>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</si>
  <si>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</si>
  <si>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</si>
  <si>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</si>
  <si>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</si>
  <si>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</si>
  <si>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</si>
  <si>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</si>
  <si>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</si>
  <si>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</si>
  <si>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</si>
  <si>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</si>
  <si>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</si>
  <si>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</si>
  <si>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</si>
  <si>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</si>
  <si>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</si>
  <si>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</si>
  <si>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</si>
  <si>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</si>
  <si>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</si>
  <si>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</si>
  <si>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</si>
  <si>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</si>
  <si>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</si>
  <si>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</si>
  <si>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</si>
  <si>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</si>
  <si>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</si>
  <si>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</si>
  <si>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</si>
  <si>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</si>
  <si>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</si>
  <si>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</si>
  <si>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</si>
  <si>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</si>
  <si>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</si>
  <si>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</si>
  <si>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</si>
  <si>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</si>
  <si>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</si>
  <si>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</si>
  <si>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</si>
  <si>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</si>
  <si>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</si>
  <si>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</si>
  <si>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</si>
  <si>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</si>
  <si>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</si>
  <si>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</si>
  <si>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</si>
  <si>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</si>
  <si>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</si>
  <si>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</si>
  <si>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</si>
  <si>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</si>
  <si>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</si>
  <si>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</si>
  <si>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</si>
  <si>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</si>
  <si>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</si>
  <si>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</si>
  <si>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</si>
  <si>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</si>
  <si>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</si>
  <si>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</si>
  <si>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</si>
  <si>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</si>
  <si>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</si>
  <si>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</si>
  <si>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</si>
  <si>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</si>
  <si>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</si>
  <si>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</si>
  <si>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</si>
  <si>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</si>
  <si>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</si>
  <si>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</si>
  <si>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</si>
  <si>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</si>
  <si>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</si>
  <si>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</si>
  <si>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</si>
  <si>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</si>
  <si>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</si>
  <si>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</si>
  <si>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</si>
  <si>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</si>
  <si>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</si>
  <si>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</si>
  <si>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</si>
  <si>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</si>
  <si>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</si>
  <si>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</si>
  <si>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</si>
  <si>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</si>
  <si>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</si>
  <si>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</si>
  <si>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</si>
  <si>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</si>
  <si>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</si>
  <si>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</si>
  <si>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</si>
  <si>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</si>
  <si>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</si>
  <si>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</si>
  <si>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</si>
  <si>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</si>
  <si>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</si>
  <si>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</si>
  <si>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</si>
  <si>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</si>
  <si>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</si>
  <si>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</si>
  <si>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</si>
  <si>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</si>
  <si>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</si>
  <si>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</si>
  <si>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</si>
  <si>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</si>
  <si>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</si>
  <si>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</si>
  <si>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</si>
  <si>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</si>
  <si>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</si>
  <si>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</si>
  <si>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</si>
  <si>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</si>
  <si>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</si>
  <si>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</si>
  <si>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</si>
  <si>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</si>
  <si>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</si>
  <si>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</si>
  <si>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</si>
  <si>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</si>
  <si>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</si>
  <si>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</si>
  <si>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</si>
  <si>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</si>
  <si>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</si>
  <si>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</si>
  <si>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</si>
  <si>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</si>
  <si>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</si>
  <si>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</si>
  <si>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</si>
  <si>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</si>
  <si>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</si>
  <si>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</si>
  <si>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</si>
  <si>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</si>
  <si>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</si>
  <si>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</si>
  <si>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</si>
  <si>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</si>
  <si>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</si>
  <si>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</si>
  <si>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</si>
  <si>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</si>
  <si>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</si>
  <si>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</si>
  <si>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</si>
  <si>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</si>
  <si>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</si>
  <si>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</si>
  <si>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</si>
  <si>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</si>
  <si>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</si>
  <si>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</si>
  <si>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</si>
  <si>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</si>
  <si>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</si>
  <si>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</si>
  <si>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</si>
  <si>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</si>
  <si>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</si>
  <si>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</si>
  <si>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</si>
  <si>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</si>
  <si>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</si>
  <si>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</si>
  <si>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</si>
  <si>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</si>
  <si>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</si>
  <si>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</si>
  <si>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</si>
  <si>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</si>
  <si>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</si>
  <si>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</si>
  <si>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</si>
  <si>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</si>
  <si>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</si>
  <si>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</si>
  <si>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</si>
  <si>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</si>
  <si>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</si>
  <si>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</si>
  <si>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</si>
  <si>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</si>
  <si>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</si>
  <si>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</si>
  <si>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</si>
  <si>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</si>
  <si>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</si>
  <si>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</si>
  <si>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</si>
  <si>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</si>
  <si>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</si>
  <si>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</si>
  <si>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</si>
  <si>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</si>
  <si>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</si>
  <si>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</si>
  <si>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</si>
  <si>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</si>
  <si>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</si>
  <si>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</si>
  <si>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</si>
  <si>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</si>
  <si>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</si>
  <si>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</si>
  <si>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</si>
  <si>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</si>
  <si>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</si>
  <si>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</si>
  <si>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</si>
  <si>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</si>
  <si>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</si>
  <si>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</si>
  <si>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</si>
  <si>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</si>
  <si>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</si>
  <si>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</si>
  <si>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</si>
  <si>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</si>
  <si>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</si>
  <si>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</si>
  <si>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</si>
  <si>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</si>
  <si>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</si>
  <si>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</si>
  <si>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</si>
  <si>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</si>
  <si>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</si>
  <si>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</si>
  <si>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</si>
  <si>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</si>
  <si>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</si>
  <si>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</si>
  <si>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</si>
  <si>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</si>
  <si>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</si>
  <si>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</si>
  <si>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</si>
  <si>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</si>
  <si>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</si>
  <si>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</si>
  <si>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</si>
  <si>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</si>
  <si>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</si>
  <si>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</si>
  <si>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</si>
  <si>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</si>
  <si>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</si>
  <si>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</si>
  <si>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</si>
  <si>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</si>
  <si>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</si>
  <si>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</si>
  <si>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</si>
  <si>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</si>
  <si>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</si>
  <si>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</si>
  <si>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</si>
  <si>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</si>
  <si>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</si>
  <si>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</si>
  <si>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</si>
  <si>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</si>
  <si>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</si>
  <si>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</si>
  <si>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</si>
  <si>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</si>
  <si>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</si>
  <si>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</si>
  <si>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</si>
  <si>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</si>
  <si>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</si>
  <si>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</si>
  <si>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</si>
  <si>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</si>
  <si>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</si>
  <si>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</si>
  <si>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</si>
  <si>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</si>
  <si>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</si>
  <si>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</si>
  <si>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</si>
  <si>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</si>
  <si>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</si>
  <si>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</si>
  <si>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</si>
  <si>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</si>
  <si>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</si>
  <si>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</si>
  <si>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</si>
  <si>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</si>
  <si>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</si>
  <si>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</si>
  <si>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</si>
  <si>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</si>
  <si>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</si>
  <si>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</si>
  <si>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</si>
  <si>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</si>
  <si>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</si>
  <si>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</si>
  <si>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</si>
  <si>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</si>
  <si>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</si>
  <si>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</si>
  <si>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</si>
  <si>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</si>
  <si>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</si>
  <si>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</si>
  <si>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</si>
  <si>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</si>
  <si>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</si>
  <si>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</si>
  <si>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</si>
  <si>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</si>
  <si>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</si>
  <si>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</si>
  <si>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</si>
  <si>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</si>
  <si>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</si>
  <si>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</si>
  <si>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</si>
  <si>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</si>
  <si>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</si>
  <si>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</si>
  <si>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</si>
  <si>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</si>
  <si>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</si>
  <si>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</si>
  <si>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</si>
  <si>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</si>
  <si>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</si>
  <si>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</si>
  <si>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</si>
  <si>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</si>
  <si>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</si>
  <si>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</si>
  <si>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</si>
  <si>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</si>
  <si>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</si>
  <si>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</si>
  <si>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</si>
  <si>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</si>
  <si>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</si>
  <si>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</si>
  <si>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</si>
  <si>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</si>
  <si>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</si>
  <si>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</si>
  <si>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</si>
  <si>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</si>
  <si>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</si>
  <si>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</si>
  <si>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</si>
  <si>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</si>
  <si>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</si>
  <si>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</si>
  <si>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</si>
  <si>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</si>
  <si>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</si>
  <si>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</si>
  <si>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</si>
  <si>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</si>
  <si>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</si>
  <si>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</si>
  <si>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</si>
  <si>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</si>
  <si>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</si>
  <si>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</si>
  <si>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</si>
  <si>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</si>
  <si>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</si>
  <si>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</si>
  <si>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</si>
  <si>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</si>
  <si>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</si>
  <si>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</si>
  <si>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</si>
  <si>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</si>
  <si>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</si>
  <si>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</si>
  <si>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</si>
  <si>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</si>
  <si>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</si>
  <si>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</si>
  <si>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</si>
  <si>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</si>
  <si>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</si>
  <si>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</si>
  <si>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</si>
  <si>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</si>
  <si>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</si>
  <si>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</si>
  <si>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</si>
  <si>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</si>
  <si>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</si>
  <si>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</si>
  <si>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</si>
  <si>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</si>
  <si>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</si>
  <si>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</si>
  <si>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</si>
  <si>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</si>
  <si>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</si>
  <si>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</si>
  <si>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</si>
  <si>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</si>
  <si>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</si>
  <si>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</si>
  <si>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</si>
  <si>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</si>
  <si>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</si>
  <si>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</si>
  <si>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</si>
  <si>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</si>
  <si>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</si>
  <si>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</si>
  <si>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</si>
  <si>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</si>
  <si>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</si>
  <si>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</si>
  <si>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</si>
  <si>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</si>
  <si>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</si>
  <si>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</si>
  <si>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</si>
  <si>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</si>
  <si>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</si>
  <si>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</si>
  <si>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</si>
  <si>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</si>
  <si>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</si>
  <si>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</si>
  <si>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</si>
  <si>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</si>
  <si>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</si>
  <si>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</si>
  <si>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</si>
  <si>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</si>
  <si>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</si>
  <si>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</si>
  <si>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</si>
  <si>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</si>
  <si>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</si>
  <si>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</si>
  <si>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</si>
  <si>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</si>
  <si>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</si>
  <si>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</si>
  <si>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</si>
  <si>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</si>
  <si>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</si>
  <si>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</si>
  <si>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</si>
  <si>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</si>
  <si>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</si>
  <si>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</si>
  <si>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</si>
  <si>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</si>
  <si>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</si>
  <si>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</si>
  <si>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</si>
  <si>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</si>
  <si>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</si>
  <si>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</si>
  <si>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</si>
  <si>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</si>
  <si>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</si>
  <si>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</si>
  <si>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</si>
  <si>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</si>
  <si>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</si>
  <si>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</si>
  <si>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</si>
  <si>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</si>
  <si>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</si>
  <si>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</si>
  <si>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</si>
  <si>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</si>
  <si>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</si>
  <si>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</si>
  <si>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</si>
  <si>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</si>
  <si>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</si>
  <si>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</si>
  <si>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</si>
  <si>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</si>
  <si>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</si>
  <si>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</si>
  <si>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</si>
  <si>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</si>
  <si>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</si>
  <si>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</si>
  <si>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</si>
  <si>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</si>
  <si>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</si>
  <si>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</si>
  <si>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</si>
  <si>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</si>
  <si>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</si>
  <si>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</si>
  <si>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</si>
  <si>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</si>
  <si>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</si>
  <si>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</si>
  <si>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</si>
  <si>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</si>
  <si>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</si>
  <si>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</si>
  <si>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</si>
  <si>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</si>
  <si>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</si>
  <si>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</si>
  <si>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</si>
  <si>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</si>
  <si>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</si>
  <si>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</si>
  <si>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</si>
  <si>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</si>
  <si>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</si>
  <si>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</si>
  <si>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</si>
  <si>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</si>
  <si>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</si>
  <si>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</si>
  <si>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</si>
  <si>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</si>
  <si>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</si>
  <si>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</si>
  <si>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</si>
  <si>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</si>
  <si>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</si>
  <si>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</si>
  <si>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</si>
  <si>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</si>
  <si>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</si>
  <si>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</si>
  <si>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</si>
  <si>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</si>
  <si>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</si>
  <si>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</si>
  <si>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</si>
  <si>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</si>
  <si>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</si>
  <si>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</si>
  <si>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</si>
  <si>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</si>
  <si>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</si>
  <si>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</si>
  <si>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</si>
  <si>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</si>
  <si>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</si>
  <si>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</si>
  <si>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</si>
  <si>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</si>
  <si>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</si>
  <si>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</si>
  <si>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</si>
  <si>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</si>
  <si>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</si>
  <si>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</si>
  <si>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</si>
  <si>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</si>
  <si>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</si>
  <si>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</si>
  <si>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</si>
  <si>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</si>
  <si>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</si>
  <si>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</si>
  <si>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</si>
  <si>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</si>
  <si>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</si>
  <si>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</si>
  <si>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</si>
  <si>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</si>
  <si>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</si>
  <si>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</si>
  <si>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</si>
  <si>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</si>
  <si>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</si>
  <si>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</si>
  <si>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</si>
  <si>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</si>
  <si>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</si>
  <si>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</si>
  <si>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</si>
  <si>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</si>
  <si>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</si>
  <si>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</si>
  <si>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</si>
  <si>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</si>
  <si>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</si>
  <si>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</si>
  <si>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</si>
  <si>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</si>
  <si>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</si>
  <si>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</si>
  <si>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</si>
  <si>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</si>
  <si>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</si>
  <si>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</si>
  <si>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</si>
  <si>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</si>
  <si>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</si>
  <si>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</si>
  <si>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</si>
  <si>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</si>
  <si>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</si>
  <si>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</si>
  <si>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</si>
  <si>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</si>
  <si>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</si>
  <si>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</si>
  <si>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</si>
  <si>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</si>
  <si>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</si>
  <si>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</si>
  <si>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</si>
  <si>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</si>
  <si>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</si>
  <si>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</si>
  <si>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</si>
  <si>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</si>
  <si>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</si>
  <si>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</si>
  <si>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</si>
  <si>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</si>
  <si>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</si>
  <si>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</si>
  <si>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</si>
  <si>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</si>
  <si>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</si>
  <si>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</si>
  <si>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</si>
  <si>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</si>
  <si>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</si>
  <si>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</si>
  <si>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</si>
  <si>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</si>
  <si>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</si>
  <si>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</si>
  <si>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</si>
  <si>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</si>
  <si>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</si>
  <si>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</si>
  <si>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</si>
  <si>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</si>
  <si>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</si>
  <si>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</si>
  <si>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</si>
  <si>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</si>
  <si>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</si>
  <si>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</si>
  <si>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</si>
  <si>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</si>
  <si>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</si>
  <si>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</si>
  <si>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</si>
  <si>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</si>
  <si>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</si>
  <si>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</si>
  <si>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</si>
  <si>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</si>
  <si>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</si>
  <si>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</si>
  <si>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</si>
  <si>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</si>
  <si>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</si>
  <si>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</si>
  <si>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</si>
  <si>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</si>
  <si>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</si>
  <si>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</si>
  <si>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</si>
  <si>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</si>
  <si>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</si>
  <si>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</si>
  <si>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</si>
  <si>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</si>
  <si>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</si>
  <si>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</si>
  <si>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</si>
  <si>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</si>
  <si>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</si>
  <si>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</si>
  <si>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</si>
  <si>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</si>
  <si>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</si>
  <si>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</si>
  <si>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</si>
  <si>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</si>
  <si>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</si>
  <si>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</si>
  <si>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</si>
  <si>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</si>
  <si>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</si>
  <si>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</si>
  <si>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</si>
  <si>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</si>
  <si>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</si>
  <si>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</si>
  <si>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</si>
  <si>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</si>
  <si>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</si>
  <si>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</si>
  <si>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</si>
  <si>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</si>
  <si>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</si>
  <si>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</si>
  <si>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</si>
  <si>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</si>
  <si>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</si>
  <si>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</si>
  <si>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</si>
  <si>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</si>
  <si>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</si>
  <si>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</si>
  <si>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</si>
  <si>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</si>
  <si>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</si>
  <si>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</si>
  <si>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</si>
  <si>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</si>
  <si>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</si>
  <si>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</si>
  <si>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</si>
  <si>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</si>
  <si>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</si>
  <si>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</si>
  <si>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</si>
  <si>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</si>
  <si>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</si>
  <si>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</si>
  <si>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</si>
  <si>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</si>
  <si>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</si>
  <si>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</si>
  <si>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</si>
  <si>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</si>
  <si>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</si>
  <si>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</si>
  <si>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</si>
  <si>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</si>
  <si>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</si>
  <si>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</si>
  <si>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</si>
  <si>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</si>
  <si>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</si>
  <si>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</si>
  <si>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</si>
  <si>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</si>
  <si>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</si>
  <si>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</si>
  <si>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</si>
  <si>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</si>
  <si>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</si>
  <si>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</si>
  <si>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</si>
  <si>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</si>
  <si>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</si>
  <si>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</si>
  <si>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</si>
  <si>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</si>
  <si>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</si>
  <si>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</si>
  <si>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</si>
  <si>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</si>
  <si>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</si>
  <si>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</si>
  <si>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</si>
  <si>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</si>
  <si>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</si>
  <si>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</si>
  <si>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</si>
  <si>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</si>
  <si>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</si>
  <si>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</si>
  <si>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</si>
  <si>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</si>
  <si>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</si>
  <si>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</si>
  <si>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</si>
  <si>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</si>
  <si>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</si>
  <si>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</si>
  <si>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</si>
  <si>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</si>
  <si>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</si>
  <si>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</si>
  <si>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</si>
  <si>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</si>
  <si>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</si>
  <si>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</si>
  <si>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</si>
  <si>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</si>
  <si>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</si>
  <si>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</si>
  <si>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</si>
  <si>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</si>
  <si>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</si>
  <si>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</si>
  <si>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</si>
  <si>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</si>
  <si>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</si>
  <si>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</si>
  <si>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</si>
  <si>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</si>
  <si>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</si>
  <si>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</si>
  <si>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</si>
  <si>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</si>
  <si>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</si>
  <si>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</si>
  <si>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</si>
  <si>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</si>
  <si>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</si>
  <si>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</si>
  <si>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</si>
  <si>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</si>
  <si>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</si>
  <si>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</si>
  <si>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</si>
  <si>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</si>
  <si>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</si>
  <si>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</si>
  <si>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</si>
  <si>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</si>
  <si>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</si>
  <si>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</si>
  <si>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</si>
  <si>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</si>
  <si>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</si>
  <si>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</si>
  <si>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</si>
  <si>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</si>
  <si>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</si>
  <si>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</si>
  <si>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</si>
  <si>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</si>
  <si>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</si>
  <si>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</si>
  <si>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</si>
  <si>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</si>
  <si>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</si>
  <si>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</si>
  <si>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</si>
  <si>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</si>
  <si>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</si>
  <si>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</si>
  <si>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</si>
  <si>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</si>
  <si>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</si>
  <si>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</si>
  <si>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</si>
  <si>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</si>
  <si>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</si>
  <si>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</si>
  <si>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</si>
  <si>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</si>
  <si>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</si>
  <si>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</si>
  <si>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</si>
  <si>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</si>
  <si>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</si>
  <si>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</si>
  <si>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</si>
  <si>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</si>
  <si>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</si>
  <si>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</si>
  <si>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</si>
  <si>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</si>
  <si>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</si>
  <si>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</si>
  <si>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</si>
  <si>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</si>
  <si>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</si>
  <si>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</si>
  <si>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</si>
  <si>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</si>
  <si>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</si>
  <si>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</si>
  <si>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</si>
  <si>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</si>
  <si>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</si>
  <si>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</si>
  <si>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</si>
  <si>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</si>
  <si>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</si>
  <si>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</si>
  <si>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</si>
  <si>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</si>
  <si>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</si>
  <si>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</si>
  <si>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</si>
  <si>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</si>
  <si>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</si>
  <si>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</si>
  <si>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</si>
  <si>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</si>
  <si>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</si>
  <si>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</si>
  <si>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</si>
  <si>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</si>
  <si>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</si>
  <si>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</si>
  <si>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</si>
  <si>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</si>
  <si>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</si>
  <si>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</si>
  <si>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</si>
  <si>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</si>
  <si>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</si>
  <si>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</si>
  <si>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</si>
  <si>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</si>
  <si>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</si>
  <si>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</si>
  <si>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</si>
  <si>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</si>
  <si>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</si>
  <si>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</si>
  <si>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</si>
  <si>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</si>
  <si>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</si>
  <si>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</si>
  <si>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</si>
  <si>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</si>
  <si>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</si>
  <si>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</si>
  <si>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</si>
  <si>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</si>
  <si>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</si>
  <si>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</si>
  <si>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</si>
  <si>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</si>
  <si>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</si>
  <si>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</si>
  <si>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</si>
  <si>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</si>
  <si>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</si>
  <si>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</si>
  <si>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</si>
  <si>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</si>
  <si>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</si>
  <si>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</si>
  <si>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</si>
  <si>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</si>
  <si>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</si>
  <si>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</si>
  <si>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</si>
  <si>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</si>
  <si>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</si>
  <si>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</si>
  <si>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</si>
  <si>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</si>
  <si>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</si>
  <si>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</si>
  <si>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</si>
  <si>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</si>
  <si>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</si>
  <si>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</si>
  <si>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</si>
  <si>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</si>
  <si>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</si>
  <si>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</si>
  <si>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</si>
  <si>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</si>
  <si>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</si>
  <si>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</si>
  <si>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</si>
  <si>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</si>
  <si>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</si>
  <si>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</si>
  <si>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</si>
  <si>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</si>
  <si>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</si>
  <si>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</si>
  <si>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</si>
  <si>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</si>
  <si>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</si>
  <si>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</si>
  <si>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</si>
  <si>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</si>
  <si>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</si>
  <si>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</si>
  <si>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</si>
  <si>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</si>
  <si>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</si>
  <si>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</si>
  <si>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</si>
  <si>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</si>
  <si>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</si>
  <si>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</si>
  <si>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</si>
  <si>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</si>
  <si>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</si>
  <si>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</si>
  <si>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</si>
  <si>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</si>
  <si>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</si>
  <si>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</si>
  <si>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</si>
  <si>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</si>
  <si>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</si>
  <si>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</si>
  <si>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</si>
  <si>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</si>
  <si>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</si>
  <si>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</si>
  <si>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</si>
  <si>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</si>
  <si>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</si>
  <si>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</si>
  <si>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</si>
  <si>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</si>
  <si>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</si>
  <si>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</si>
  <si>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</si>
  <si>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</si>
  <si>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</si>
  <si>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</si>
  <si>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</si>
  <si>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</si>
  <si>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</si>
  <si>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</si>
  <si>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</si>
  <si>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</si>
  <si>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</si>
  <si>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</si>
  <si>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</si>
  <si>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</si>
  <si>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</si>
  <si>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</si>
  <si>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</si>
  <si>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</si>
  <si>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</si>
  <si>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</si>
  <si>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</si>
  <si>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</si>
  <si>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</si>
  <si>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</si>
  <si>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</si>
  <si>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</si>
  <si>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</si>
  <si>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</si>
  <si>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</si>
  <si>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</si>
  <si>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</si>
  <si>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</si>
  <si>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</si>
  <si>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</si>
  <si>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</si>
  <si>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</si>
  <si>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</si>
  <si>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</si>
  <si>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</si>
  <si>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</si>
  <si>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</si>
  <si>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</si>
  <si>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</si>
  <si>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</si>
  <si>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</si>
  <si>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</si>
  <si>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</si>
  <si>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</si>
  <si>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</si>
  <si>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</si>
  <si>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</si>
  <si>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</si>
  <si>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</si>
  <si>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</si>
  <si>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</si>
  <si>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</si>
  <si>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</si>
  <si>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</si>
  <si>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</si>
  <si>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</si>
  <si>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</si>
  <si>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</si>
  <si>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</si>
  <si>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</si>
  <si>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</si>
  <si>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</si>
  <si>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</si>
  <si>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</si>
  <si>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</si>
  <si>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</si>
  <si>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</si>
  <si>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</si>
  <si>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</si>
  <si>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</si>
  <si>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</si>
  <si>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</si>
  <si>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</si>
  <si>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</si>
  <si>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</si>
  <si>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</si>
  <si>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</si>
  <si>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</si>
  <si>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</si>
  <si>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</si>
  <si>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</si>
  <si>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</si>
  <si>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</si>
  <si>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</si>
  <si>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</si>
  <si>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</si>
  <si>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</si>
  <si>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</si>
  <si>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</si>
  <si>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</si>
  <si>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</si>
  <si>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</si>
  <si>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</si>
  <si>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</si>
  <si>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</si>
  <si>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</si>
  <si>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</si>
  <si>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</si>
  <si>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</si>
  <si>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</si>
  <si>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</si>
  <si>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</si>
  <si>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</si>
  <si>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</si>
  <si>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</si>
  <si>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</si>
  <si>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</si>
  <si>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</si>
  <si>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</si>
  <si>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</si>
  <si>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</si>
  <si>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</si>
  <si>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</si>
  <si>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</si>
  <si>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</si>
  <si>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</si>
  <si>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</si>
  <si>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</si>
  <si>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</si>
  <si>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</si>
  <si>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</si>
  <si>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</si>
  <si>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</si>
  <si>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</si>
  <si>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</si>
  <si>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</si>
  <si>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</si>
  <si>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</si>
  <si>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</si>
  <si>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</si>
  <si>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</si>
  <si>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</si>
  <si>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</si>
  <si>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</si>
  <si>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</si>
  <si>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</si>
  <si>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</si>
  <si>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</si>
  <si>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</si>
  <si>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</si>
  <si>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</si>
  <si>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</si>
  <si>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</si>
  <si>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</si>
  <si>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</si>
  <si>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</si>
  <si>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</si>
  <si>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</si>
  <si>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</si>
  <si>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</si>
  <si>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</si>
  <si>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</si>
  <si>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</si>
  <si>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</si>
  <si>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</si>
  <si>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</si>
  <si>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</si>
  <si>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</si>
  <si>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</si>
  <si>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</si>
  <si>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</si>
  <si>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</si>
  <si>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</si>
  <si>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</si>
  <si>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</si>
  <si>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</si>
  <si>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</si>
  <si>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</si>
  <si>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</si>
  <si>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</si>
  <si>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</si>
  <si>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</si>
  <si>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</si>
  <si>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</si>
  <si>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</si>
  <si>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</si>
  <si>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</si>
  <si>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</si>
  <si>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</si>
  <si>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</si>
  <si>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</si>
  <si>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</si>
  <si>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</si>
  <si>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</si>
  <si>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</si>
  <si>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</si>
  <si>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</si>
  <si>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</si>
  <si>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</si>
  <si>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</si>
  <si>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</si>
  <si>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</si>
  <si>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</si>
  <si>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</si>
  <si>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</si>
  <si>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</si>
  <si>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</si>
  <si>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</si>
  <si>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</si>
  <si>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</si>
  <si>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</si>
  <si>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</si>
  <si>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</si>
  <si>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</si>
  <si>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</si>
  <si>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</si>
  <si>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</si>
  <si>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</si>
  <si>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</si>
  <si>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</si>
  <si>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</si>
  <si>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</si>
  <si>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</si>
  <si>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</si>
  <si>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</si>
  <si>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</si>
  <si>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</si>
  <si>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</si>
  <si>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</si>
  <si>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</si>
  <si>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</si>
  <si>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</si>
  <si>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</si>
  <si>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</si>
  <si>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</si>
  <si>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</si>
  <si>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</si>
  <si>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</si>
  <si>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</si>
  <si>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</si>
  <si>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</si>
  <si>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</si>
  <si>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</si>
  <si>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</si>
  <si>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</si>
  <si>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</si>
  <si>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</si>
  <si>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</si>
  <si>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</si>
  <si>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</si>
  <si>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</si>
  <si>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</si>
  <si>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</si>
  <si>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</si>
  <si>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</si>
  <si>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</si>
  <si>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</si>
  <si>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</si>
  <si>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</si>
  <si>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</si>
  <si>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</si>
  <si>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</si>
  <si>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</si>
  <si>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</si>
  <si>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</si>
  <si>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</si>
  <si>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</si>
  <si>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</si>
  <si>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</si>
  <si>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</si>
  <si>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</si>
  <si>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</si>
  <si>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</si>
  <si>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</si>
  <si>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</si>
  <si>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</si>
  <si>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</si>
  <si>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</si>
  <si>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</si>
  <si>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</si>
  <si>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</si>
  <si>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</si>
  <si>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</si>
  <si>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</si>
  <si>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</si>
  <si>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</si>
  <si>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</si>
  <si>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</si>
  <si>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</si>
  <si>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</si>
  <si>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</si>
  <si>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</si>
  <si>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</si>
  <si>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</si>
  <si>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</si>
  <si>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</si>
  <si>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</si>
  <si>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</si>
  <si>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</si>
  <si>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</si>
  <si>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</si>
  <si>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</si>
  <si>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</si>
  <si>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</si>
  <si>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</si>
  <si>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</si>
  <si>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</si>
  <si>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</si>
  <si>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</si>
  <si>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</si>
  <si>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</si>
  <si>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</si>
  <si>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</si>
  <si>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</si>
  <si>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</si>
  <si>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</si>
  <si>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</si>
  <si>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</si>
  <si>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</si>
  <si>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</si>
  <si>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</si>
  <si>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</si>
  <si>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</si>
  <si>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</si>
  <si>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</si>
  <si>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</si>
  <si>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</si>
  <si>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</si>
  <si>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</si>
  <si>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</si>
  <si>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</si>
  <si>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</si>
  <si>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</si>
  <si>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</si>
  <si>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</si>
  <si>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</si>
  <si>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</si>
  <si>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</si>
  <si>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</si>
  <si>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</si>
  <si>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</si>
  <si>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</si>
  <si>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</si>
  <si>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</si>
  <si>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</si>
  <si>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</si>
  <si>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</si>
  <si>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</si>
  <si>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</si>
  <si>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</si>
  <si>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</si>
  <si>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</si>
  <si>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</si>
  <si>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</si>
  <si>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</si>
  <si>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</si>
  <si>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</si>
  <si>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</si>
  <si>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</si>
  <si>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</si>
  <si>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</si>
  <si>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</si>
  <si>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</si>
  <si>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</si>
  <si>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</si>
  <si>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</si>
  <si>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</si>
  <si>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</si>
  <si>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</si>
  <si>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</si>
  <si>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</si>
  <si>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</si>
  <si>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</si>
  <si>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</si>
  <si>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</si>
  <si>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</si>
  <si>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</si>
  <si>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</si>
  <si>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</si>
  <si>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</si>
  <si>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</si>
  <si>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</si>
  <si>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</si>
  <si>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</si>
  <si>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</si>
  <si>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</si>
  <si>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</si>
  <si>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</si>
  <si>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</si>
  <si>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</si>
  <si>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</si>
  <si>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</si>
  <si>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</si>
  <si>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</si>
  <si>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</si>
  <si>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</si>
  <si>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</si>
  <si>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</si>
  <si>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</si>
  <si>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</si>
  <si>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</si>
  <si>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</si>
  <si>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</si>
  <si>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</si>
  <si>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</si>
  <si>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</si>
  <si>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</si>
  <si>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</si>
  <si>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</si>
  <si>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</si>
  <si>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</si>
  <si>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</si>
  <si>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</si>
  <si>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</si>
  <si>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</si>
  <si>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</si>
  <si>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</si>
  <si>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</si>
  <si>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</si>
  <si>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</si>
  <si>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</si>
  <si>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</si>
  <si>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</si>
  <si>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</si>
  <si>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</si>
  <si>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</si>
  <si>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</si>
  <si>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</si>
  <si>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</si>
  <si>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</si>
  <si>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</si>
  <si>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</si>
  <si>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</si>
  <si>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</si>
  <si>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</si>
  <si>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</si>
  <si>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</si>
  <si>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</si>
  <si>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</si>
  <si>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</si>
  <si>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</si>
  <si>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</si>
  <si>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</si>
  <si>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</si>
  <si>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</si>
  <si>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</si>
  <si>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</si>
  <si>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</si>
  <si>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</si>
  <si>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</si>
  <si>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</si>
  <si>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</si>
  <si>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</si>
  <si>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</si>
  <si>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</si>
  <si>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</si>
  <si>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</si>
  <si>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</si>
  <si>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</si>
  <si>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</si>
  <si>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</si>
  <si>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</si>
  <si>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</si>
  <si>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</si>
  <si>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</si>
  <si>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</si>
  <si>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</si>
  <si>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</si>
  <si>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</si>
  <si>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</si>
  <si>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</si>
  <si>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</si>
  <si>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</si>
  <si>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</si>
  <si>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</si>
  <si>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</si>
  <si>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</si>
  <si>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</si>
  <si>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</si>
  <si>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</si>
  <si>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</si>
  <si>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</si>
  <si>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</si>
  <si>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</si>
  <si>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</si>
  <si>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</si>
  <si>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</si>
  <si>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</si>
  <si>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</si>
  <si>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</si>
  <si>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</si>
  <si>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</si>
  <si>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</si>
  <si>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</si>
  <si>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</si>
  <si>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</si>
  <si>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</si>
  <si>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</si>
  <si>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</si>
  <si>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</si>
  <si>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</si>
  <si>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</si>
  <si>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</si>
  <si>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</si>
  <si>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</si>
  <si>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</si>
  <si>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</si>
  <si>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</si>
  <si>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</si>
  <si>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</si>
  <si>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</si>
  <si>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</si>
  <si>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</si>
  <si>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</si>
  <si>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</si>
  <si>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</si>
  <si>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</si>
  <si>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</si>
  <si>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</si>
  <si>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</si>
  <si>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</si>
  <si>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</si>
  <si>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</si>
  <si>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</si>
  <si>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</si>
  <si>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</si>
  <si>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</si>
  <si>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</si>
  <si>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</si>
  <si>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</si>
  <si>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</si>
  <si>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</si>
  <si>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</si>
  <si>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</si>
  <si>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</si>
  <si>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</si>
  <si>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</si>
  <si>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</si>
  <si>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</si>
  <si>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</si>
  <si>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</si>
  <si>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</si>
  <si>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</si>
  <si>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</si>
  <si>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</si>
  <si>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</si>
  <si>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</si>
  <si>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</si>
  <si>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</si>
  <si>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</si>
  <si>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</si>
  <si>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</si>
  <si>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</si>
  <si>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</si>
  <si>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</si>
  <si>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</si>
  <si>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</si>
  <si>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</si>
  <si>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</si>
  <si>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</si>
  <si>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</si>
  <si>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</si>
  <si>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</si>
  <si>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</si>
  <si>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</si>
  <si>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</si>
  <si>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</si>
  <si>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</si>
  <si>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</si>
  <si>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</si>
  <si>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</si>
  <si>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</si>
  <si>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</si>
  <si>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</si>
  <si>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</si>
  <si>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</si>
  <si>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</si>
  <si>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</si>
  <si>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</si>
  <si>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</si>
  <si>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</si>
  <si>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</si>
  <si>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</si>
  <si>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</si>
  <si>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</si>
  <si>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</si>
  <si>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</si>
  <si>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</si>
  <si>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</si>
  <si>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</si>
  <si>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</si>
  <si>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</si>
  <si>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</si>
  <si>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</si>
  <si>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</si>
  <si>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</si>
  <si>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</si>
  <si>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</si>
  <si>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</si>
  <si>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</si>
  <si>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</si>
  <si>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</si>
  <si>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</si>
  <si>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</si>
  <si>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</si>
  <si>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</si>
  <si>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</si>
  <si>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</si>
  <si>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</si>
  <si>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</si>
  <si>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</si>
  <si>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</si>
  <si>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</si>
  <si>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</si>
  <si>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</si>
  <si>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</si>
  <si>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</si>
  <si>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</si>
  <si>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</si>
  <si>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</si>
  <si>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</si>
  <si>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</si>
  <si>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</si>
  <si>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</si>
  <si>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</si>
  <si>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</si>
  <si>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</si>
  <si>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</si>
  <si>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</si>
  <si>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</si>
  <si>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</si>
  <si>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</si>
  <si>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</si>
  <si>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</si>
  <si>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</si>
  <si>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</si>
  <si>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</si>
  <si>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</si>
  <si>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</si>
  <si>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</si>
  <si>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</si>
  <si>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</si>
  <si>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</si>
  <si>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</si>
  <si>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</si>
  <si>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</si>
  <si>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</si>
  <si>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</si>
  <si>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</si>
  <si>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</si>
  <si>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</si>
  <si>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</si>
  <si>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</si>
  <si>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</si>
  <si>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</si>
  <si>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</si>
  <si>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</si>
  <si>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</si>
  <si>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</si>
  <si>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</si>
  <si>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</si>
  <si>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</si>
  <si>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</si>
  <si>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</si>
  <si>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</si>
  <si>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</si>
  <si>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</si>
  <si>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</si>
  <si>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</si>
  <si>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</si>
  <si>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</si>
  <si>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</si>
  <si>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</si>
  <si>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</si>
  <si>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</si>
  <si>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</si>
  <si>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</si>
  <si>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</si>
  <si>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</si>
  <si>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</si>
  <si>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</si>
  <si>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</si>
  <si>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</si>
  <si>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</si>
  <si>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</si>
  <si>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</si>
  <si>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</si>
  <si>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</si>
  <si>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</si>
  <si>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</si>
  <si>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</si>
  <si>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</si>
  <si>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</si>
  <si>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</si>
  <si>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</si>
  <si>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</si>
  <si>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</si>
  <si>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</si>
  <si>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</si>
  <si>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</si>
  <si>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</si>
  <si>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</si>
  <si>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</si>
  <si>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</si>
  <si>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</si>
  <si>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</si>
  <si>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</si>
  <si>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</si>
  <si>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</si>
  <si>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</si>
  <si>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</si>
  <si>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</si>
  <si>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</si>
  <si>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</si>
  <si>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</si>
  <si>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</si>
  <si>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</si>
  <si>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</si>
  <si>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</si>
  <si>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</si>
  <si>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</si>
  <si>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</si>
  <si>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</si>
  <si>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</si>
  <si>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</si>
  <si>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</si>
  <si>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</si>
  <si>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</si>
  <si>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</si>
  <si>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</si>
  <si>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</si>
  <si>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</si>
  <si>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</si>
  <si>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</si>
  <si>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</si>
  <si>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</si>
  <si>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</si>
  <si>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</si>
  <si>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</si>
  <si>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</si>
  <si>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</si>
  <si>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</si>
  <si>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</si>
  <si>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</si>
  <si>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</si>
  <si>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</si>
  <si>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</si>
  <si>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</si>
  <si>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</si>
  <si>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</si>
  <si>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</si>
  <si>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</si>
  <si>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</si>
  <si>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</si>
  <si>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</si>
  <si>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</si>
  <si>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</si>
  <si>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</si>
  <si>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</si>
  <si>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</si>
  <si>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</si>
  <si>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</si>
  <si>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</si>
  <si>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</si>
  <si>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</si>
  <si>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</si>
  <si>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</si>
  <si>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</si>
  <si>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</si>
  <si>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</si>
  <si>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</si>
  <si>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</si>
  <si>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</si>
  <si>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</si>
  <si>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</si>
  <si>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</si>
  <si>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</si>
  <si>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</si>
  <si>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</si>
  <si>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</si>
  <si>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</si>
  <si>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</si>
  <si>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</si>
  <si>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</si>
  <si>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</si>
  <si>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</si>
  <si>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</si>
  <si>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</si>
  <si>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</si>
  <si>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</si>
  <si>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</si>
  <si>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</si>
  <si>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</si>
  <si>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</si>
  <si>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</si>
  <si>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</si>
  <si>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</si>
  <si>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</si>
  <si>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</si>
  <si>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</si>
  <si>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</si>
  <si>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</si>
  <si>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</si>
  <si>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</si>
  <si>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</si>
  <si>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</si>
  <si>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</si>
  <si>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</si>
  <si>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</si>
  <si>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</si>
  <si>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</si>
  <si>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</si>
  <si>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</si>
  <si>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</si>
  <si>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</si>
  <si>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</si>
  <si>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</si>
  <si>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</si>
  <si>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</si>
  <si>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</si>
  <si>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</si>
  <si>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</si>
  <si>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</si>
  <si>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</si>
  <si>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</si>
  <si>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</si>
  <si>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</si>
  <si>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</si>
  <si>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</si>
  <si>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</si>
  <si>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</si>
  <si>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</si>
  <si>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</si>
  <si>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</si>
  <si>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</si>
  <si>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</si>
  <si>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</si>
  <si>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</si>
  <si>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</si>
  <si>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</si>
  <si>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</si>
  <si>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</si>
  <si>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</si>
  <si>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</si>
  <si>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</si>
  <si>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</si>
  <si>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</si>
  <si>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</si>
  <si>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</si>
  <si>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</si>
  <si>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</si>
  <si>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</si>
  <si>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</si>
  <si>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</si>
  <si>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</si>
  <si>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</si>
  <si>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</si>
  <si>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</si>
  <si>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</si>
  <si>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</si>
  <si>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</si>
  <si>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</si>
  <si>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</si>
  <si>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</si>
  <si>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</si>
  <si>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</si>
  <si>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</si>
  <si>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</si>
  <si>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</si>
  <si>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</si>
  <si>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</si>
  <si>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</si>
  <si>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</si>
  <si>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</si>
  <si>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</si>
  <si>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</si>
  <si>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</si>
  <si>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</si>
  <si>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</si>
  <si>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</si>
  <si>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</si>
  <si>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</si>
  <si>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</si>
  <si>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</si>
  <si>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</si>
  <si>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</si>
  <si>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</si>
  <si>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</si>
  <si>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</si>
  <si>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</si>
  <si>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</si>
  <si>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</si>
  <si>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</si>
  <si>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</si>
  <si>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</si>
  <si>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</si>
  <si>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</si>
  <si>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</si>
  <si>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</si>
  <si>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</si>
  <si>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</si>
  <si>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</si>
  <si>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</si>
  <si>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</si>
  <si>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</si>
  <si>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</si>
  <si>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</si>
  <si>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</si>
  <si>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</si>
  <si>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</si>
  <si>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</si>
  <si>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</si>
  <si>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</si>
  <si>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</si>
  <si>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</si>
  <si>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</si>
  <si>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</si>
  <si>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</si>
  <si>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</si>
  <si>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</si>
  <si>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</si>
  <si>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</si>
  <si>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</si>
  <si>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</si>
  <si>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</si>
  <si>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</si>
  <si>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</si>
  <si>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</si>
  <si>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</si>
  <si>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</si>
  <si>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</si>
  <si>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</si>
  <si>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</si>
  <si>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</si>
  <si>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</si>
  <si>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</si>
  <si>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</si>
  <si>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</si>
  <si>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</si>
  <si>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</si>
  <si>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</si>
  <si>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</si>
  <si>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</si>
  <si>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</si>
  <si>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</si>
  <si>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</si>
  <si>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</si>
  <si>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</si>
  <si>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</si>
  <si>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</si>
  <si>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</si>
  <si>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</si>
  <si>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</si>
  <si>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</si>
  <si>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</si>
  <si>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</si>
  <si>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</si>
  <si>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</si>
  <si>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</si>
  <si>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</si>
  <si>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</si>
  <si>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</si>
  <si>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</si>
  <si>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</si>
  <si>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</si>
  <si>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</si>
  <si>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</si>
  <si>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</si>
  <si>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</si>
  <si>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</si>
  <si>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</si>
  <si>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</si>
  <si>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</si>
  <si>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</si>
  <si>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</si>
  <si>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</si>
  <si>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</si>
  <si>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</si>
  <si>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</si>
  <si>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</si>
  <si>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</si>
  <si>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</si>
  <si>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</si>
  <si>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</si>
  <si>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</si>
  <si>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</si>
  <si>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</si>
  <si>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</si>
  <si>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</si>
  <si>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</si>
  <si>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</si>
  <si>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</si>
  <si>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</si>
  <si>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</si>
  <si>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</si>
  <si>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</si>
  <si>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</si>
  <si>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</si>
  <si>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</si>
  <si>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</si>
  <si>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</si>
  <si>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</si>
  <si>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</si>
  <si>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</si>
  <si>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</si>
  <si>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</si>
  <si>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</si>
  <si>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</si>
  <si>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</si>
  <si>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</si>
  <si>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</si>
  <si>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</si>
  <si>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</si>
  <si>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</si>
  <si>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</si>
  <si>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</si>
  <si>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</si>
  <si>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</si>
  <si>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</si>
  <si>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</si>
  <si>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</si>
  <si>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</si>
  <si>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</si>
  <si>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</si>
  <si>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</si>
  <si>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</si>
  <si>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</si>
  <si>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</si>
  <si>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</si>
  <si>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</si>
  <si>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</si>
  <si>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</si>
  <si>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</si>
  <si>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</si>
  <si>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</si>
  <si>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</si>
  <si>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</si>
  <si>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</si>
  <si>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</si>
  <si>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</si>
  <si>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</si>
  <si>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</si>
  <si>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</si>
  <si>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</si>
  <si>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</si>
  <si>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</si>
  <si>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</si>
  <si>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</si>
  <si>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</si>
  <si>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</si>
  <si>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</si>
  <si>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</si>
  <si>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</si>
  <si>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</si>
  <si>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</si>
  <si>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</si>
  <si>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</si>
  <si>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</si>
  <si>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</si>
  <si>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</si>
  <si>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</si>
  <si>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</si>
  <si>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</si>
  <si>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</si>
  <si>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</si>
  <si>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</si>
  <si>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</si>
  <si>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</si>
  <si>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</si>
  <si>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</si>
  <si>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</si>
  <si>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</si>
  <si>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</si>
  <si>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</si>
  <si>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</si>
  <si>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</si>
  <si>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</si>
  <si>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</si>
  <si>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</si>
  <si>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</si>
  <si>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</si>
  <si>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</si>
  <si>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</si>
  <si>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</si>
  <si>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</si>
  <si>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</si>
  <si>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</si>
  <si>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</si>
  <si>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</si>
  <si>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</si>
  <si>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</si>
  <si>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</si>
  <si>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</si>
  <si>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</si>
  <si>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</si>
  <si>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</si>
  <si>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</si>
  <si>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</si>
  <si>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</si>
  <si>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</si>
  <si>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</si>
  <si>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</si>
  <si>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</si>
  <si>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</si>
  <si>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</si>
  <si>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</si>
  <si>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</si>
  <si>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</si>
  <si>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</si>
  <si>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</si>
  <si>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</si>
  <si>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</si>
  <si>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</si>
  <si>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</si>
  <si>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</si>
  <si>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</si>
  <si>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</si>
  <si>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</si>
  <si>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</si>
  <si>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</si>
  <si>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</si>
  <si>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</si>
  <si>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</si>
  <si>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</si>
  <si>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</si>
  <si>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</si>
  <si>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</si>
  <si>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</si>
  <si>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</si>
  <si>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</si>
  <si>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</si>
  <si>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</si>
  <si>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</si>
  <si>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</si>
  <si>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</si>
  <si>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</si>
  <si>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</si>
  <si>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</si>
  <si>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</si>
  <si>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</si>
  <si>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</si>
  <si>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</si>
  <si>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</si>
  <si>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</si>
  <si>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</si>
  <si>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</si>
  <si>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</si>
  <si>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</si>
  <si>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</si>
  <si>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</si>
  <si>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</si>
  <si>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</si>
  <si>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</si>
  <si>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</si>
  <si>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</si>
  <si>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</si>
  <si>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</si>
  <si>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</si>
  <si>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</si>
  <si>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</si>
  <si>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</si>
  <si>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</si>
  <si>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</si>
  <si>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</si>
  <si>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</si>
  <si>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</si>
  <si>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</si>
  <si>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</si>
  <si>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</si>
  <si>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</si>
  <si>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</si>
  <si>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</si>
  <si>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</si>
  <si>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</si>
  <si>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</si>
  <si>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</si>
  <si>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</si>
  <si>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</si>
  <si>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</si>
  <si>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</si>
  <si>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</si>
  <si>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</si>
  <si>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</si>
  <si>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</si>
  <si>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</si>
  <si>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</si>
  <si>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</si>
  <si>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</si>
  <si>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</si>
  <si>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</si>
  <si>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</si>
  <si>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</si>
  <si>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</si>
  <si>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</si>
  <si>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</si>
  <si>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</si>
  <si>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</si>
  <si>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</si>
  <si>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</si>
  <si>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</si>
  <si>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</si>
  <si>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</si>
  <si>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</si>
  <si>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</si>
  <si>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</si>
  <si>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</si>
  <si>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</si>
  <si>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</si>
  <si>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</si>
  <si>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</si>
  <si>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</si>
  <si>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</si>
  <si>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</si>
  <si>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</si>
  <si>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</si>
  <si>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</si>
  <si>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</si>
  <si>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</si>
  <si>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</si>
  <si>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</si>
  <si>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</si>
  <si>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</si>
  <si>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</si>
  <si>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</si>
  <si>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</si>
  <si>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</si>
  <si>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</si>
  <si>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</si>
  <si>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</si>
  <si>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</si>
  <si>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</si>
  <si>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</si>
  <si>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</si>
  <si>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</si>
  <si>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</si>
  <si>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</si>
  <si>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</si>
  <si>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</si>
  <si>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</si>
  <si>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</si>
  <si>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</si>
  <si>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</si>
  <si>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</si>
  <si>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</si>
  <si>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</si>
  <si>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</si>
  <si>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</si>
  <si>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</si>
  <si>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</si>
  <si>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</si>
  <si>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</si>
  <si>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</si>
  <si>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</si>
  <si>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</si>
  <si>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</si>
  <si>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</si>
  <si>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</si>
  <si>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</si>
  <si>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</si>
  <si>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</si>
  <si>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</si>
  <si>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</si>
  <si>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</si>
  <si>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</si>
  <si>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</si>
  <si>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</si>
  <si>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</si>
  <si>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</si>
  <si>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</si>
  <si>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</si>
  <si>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</si>
  <si>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</si>
  <si>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</si>
  <si>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</si>
  <si>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</si>
  <si>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</si>
  <si>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</si>
  <si>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</si>
  <si>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</si>
  <si>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</si>
  <si>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</si>
  <si>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</si>
  <si>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</si>
  <si>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</si>
  <si>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</si>
  <si>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</si>
  <si>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</si>
  <si>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</si>
  <si>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</si>
  <si>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</si>
  <si>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</si>
  <si>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</si>
  <si>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</si>
  <si>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</si>
  <si>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</si>
  <si>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</si>
  <si>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</si>
  <si>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</si>
  <si>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</si>
  <si>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</si>
  <si>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</si>
  <si>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</si>
  <si>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</si>
  <si>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</si>
  <si>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</si>
  <si>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</si>
  <si>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</si>
  <si>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</si>
  <si>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</si>
  <si>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</si>
  <si>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</si>
  <si>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</si>
  <si>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</si>
  <si>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</si>
  <si>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</si>
  <si>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</si>
  <si>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</si>
  <si>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</si>
  <si>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</si>
  <si>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</si>
  <si>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</si>
  <si>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</si>
  <si>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</si>
  <si>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</si>
  <si>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</si>
  <si>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</si>
  <si>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</si>
  <si>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</si>
  <si>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</si>
  <si>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</si>
  <si>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</si>
  <si>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</si>
  <si>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</si>
  <si>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</si>
  <si>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</si>
  <si>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</si>
  <si>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</si>
  <si>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</si>
  <si>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</si>
  <si>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</si>
  <si>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</si>
  <si>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</si>
  <si>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</si>
  <si>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</si>
  <si>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</si>
  <si>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</si>
  <si>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</si>
  <si>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</si>
  <si>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</si>
  <si>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</si>
  <si>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</si>
  <si>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</si>
  <si>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</si>
  <si>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</si>
  <si>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</si>
  <si>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</si>
  <si>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</si>
  <si>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</si>
  <si>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</si>
  <si>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</si>
  <si>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</si>
  <si>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</si>
  <si>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</si>
  <si>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</si>
  <si>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</si>
  <si>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</si>
  <si>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</si>
  <si>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</si>
  <si>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</si>
  <si>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</si>
  <si>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</si>
  <si>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</si>
  <si>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</si>
  <si>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</si>
  <si>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</si>
  <si>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</si>
  <si>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</si>
  <si>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</si>
  <si>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</si>
  <si>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</si>
  <si>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</si>
  <si>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</si>
  <si>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</si>
  <si>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</si>
  <si>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</si>
  <si>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</si>
  <si>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</si>
  <si>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</si>
  <si>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</si>
  <si>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</si>
  <si>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</si>
  <si>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</si>
  <si>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</si>
  <si>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</si>
  <si>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</si>
  <si>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</si>
  <si>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</si>
  <si>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</si>
  <si>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</si>
  <si>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</si>
  <si>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</si>
  <si>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</si>
  <si>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</si>
  <si>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</si>
  <si>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</si>
  <si>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</si>
  <si>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</si>
  <si>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</si>
  <si>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</si>
  <si>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</si>
  <si>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</si>
  <si>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</si>
  <si>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</si>
  <si>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</si>
  <si>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</si>
  <si>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</si>
  <si>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</si>
  <si>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</si>
  <si>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</si>
  <si>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</si>
  <si>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</si>
  <si>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</si>
  <si>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</si>
  <si>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</si>
  <si>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</si>
  <si>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</si>
  <si>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</si>
  <si>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</si>
  <si>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</si>
  <si>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</si>
  <si>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</si>
  <si>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</si>
  <si>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</si>
  <si>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</si>
  <si>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</si>
  <si>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</si>
  <si>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</si>
  <si>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</si>
  <si>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</si>
  <si>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</si>
  <si>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</si>
  <si>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</si>
  <si>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</si>
  <si>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</si>
  <si>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</si>
  <si>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</si>
  <si>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</si>
  <si>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</si>
  <si>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</si>
  <si>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</si>
  <si>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</si>
  <si>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</si>
  <si>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</si>
  <si>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</si>
  <si>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</si>
  <si>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</si>
  <si>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</si>
  <si>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</si>
  <si>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</si>
  <si>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</si>
  <si>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</si>
  <si>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</si>
  <si>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</si>
  <si>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</si>
  <si>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</si>
  <si>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</si>
  <si>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</si>
  <si>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</si>
  <si>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</si>
  <si>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</si>
  <si>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</si>
  <si>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</si>
  <si>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</si>
  <si>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</si>
  <si>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</si>
  <si>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</si>
  <si>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</si>
  <si>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</si>
  <si>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</si>
  <si>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</si>
  <si>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</si>
  <si>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</si>
  <si>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</si>
  <si>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</si>
  <si>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</si>
  <si>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</si>
  <si>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</si>
  <si>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</si>
  <si>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</si>
  <si>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</si>
  <si>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</si>
  <si>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</si>
  <si>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</si>
  <si>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</si>
  <si>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</si>
  <si>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</si>
  <si>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</si>
  <si>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</si>
  <si>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</si>
  <si>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</si>
  <si>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</si>
  <si>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</si>
  <si>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</si>
  <si>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</si>
  <si>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</si>
  <si>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</si>
  <si>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</si>
  <si>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</si>
  <si>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</si>
  <si>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</si>
  <si>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</si>
  <si>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</si>
  <si>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</si>
  <si>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</si>
  <si>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</si>
  <si>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</si>
  <si>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</si>
  <si>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</si>
  <si>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</si>
  <si>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</si>
  <si>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</si>
  <si>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</si>
  <si>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</si>
  <si>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</si>
  <si>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</si>
  <si>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</si>
  <si>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</si>
  <si>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</si>
  <si>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</si>
  <si>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</si>
  <si>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</si>
  <si>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</si>
  <si>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</si>
  <si>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</si>
  <si>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</si>
  <si>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</si>
  <si>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</si>
  <si>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</si>
  <si>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</si>
  <si>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</si>
  <si>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</si>
  <si>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</si>
  <si>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</si>
  <si>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</si>
  <si>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</si>
  <si>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</si>
  <si>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</si>
  <si>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</si>
  <si>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</si>
  <si>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</si>
  <si>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</si>
  <si>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</si>
  <si>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</si>
  <si>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</si>
  <si>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</si>
  <si>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</si>
  <si>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</si>
  <si>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</si>
  <si>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</si>
  <si>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</si>
  <si>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</si>
  <si>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</si>
  <si>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</si>
  <si>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</si>
  <si>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</si>
  <si>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</si>
  <si>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</si>
  <si>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</si>
  <si>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</si>
  <si>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</si>
  <si>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</si>
  <si>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</si>
  <si>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</si>
  <si>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</si>
  <si>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</si>
  <si>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</si>
  <si>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</si>
  <si>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</si>
  <si>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</si>
  <si>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</si>
  <si>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</si>
  <si>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</si>
  <si>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</si>
  <si>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</si>
  <si>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</si>
  <si>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</si>
  <si>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</si>
  <si>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</si>
  <si>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</si>
  <si>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</si>
  <si>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</si>
  <si>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</si>
  <si>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</si>
  <si>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</si>
  <si>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</si>
  <si>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</si>
  <si>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</si>
  <si>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</si>
  <si>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</si>
  <si>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</si>
  <si>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</si>
  <si>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</si>
  <si>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</si>
  <si>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</si>
  <si>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</si>
  <si>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</si>
  <si>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</si>
  <si>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</si>
  <si>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</si>
  <si>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</si>
  <si>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</si>
  <si>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</si>
  <si>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</si>
  <si>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</si>
  <si>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</si>
  <si>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</si>
  <si>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</si>
  <si>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</si>
  <si>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</si>
  <si>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</si>
  <si>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</si>
  <si>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</si>
  <si>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</si>
  <si>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</si>
  <si>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</si>
  <si>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</si>
  <si>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</si>
  <si>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</si>
  <si>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</si>
  <si>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</si>
  <si>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</si>
  <si>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</si>
  <si>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</si>
  <si>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</si>
  <si>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</si>
  <si>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</si>
  <si>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</si>
  <si>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</si>
  <si>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</si>
  <si>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</si>
  <si>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</si>
  <si>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</si>
  <si>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</si>
  <si>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</si>
  <si>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</si>
  <si>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</si>
  <si>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</si>
  <si>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</si>
  <si>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</si>
  <si>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</si>
  <si>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</si>
  <si>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</si>
  <si>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</si>
  <si>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</si>
  <si>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</si>
  <si>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</si>
  <si>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</si>
  <si>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</si>
  <si>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</si>
  <si>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</si>
  <si>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</si>
  <si>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</si>
  <si>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</si>
  <si>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</si>
  <si>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</si>
  <si>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</si>
  <si>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</si>
  <si>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</si>
  <si>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</si>
  <si>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</si>
  <si>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</si>
  <si>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</si>
  <si>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</si>
  <si>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</si>
  <si>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</si>
  <si>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</si>
  <si>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</si>
  <si>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</si>
  <si>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</si>
  <si>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</si>
  <si>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</si>
  <si>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</si>
  <si>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</si>
  <si>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</si>
  <si>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</si>
  <si>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</si>
  <si>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</si>
  <si>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</si>
  <si>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</si>
  <si>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</si>
  <si>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</si>
  <si>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</si>
  <si>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</si>
  <si>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</si>
  <si>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</si>
  <si>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</si>
  <si>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</si>
  <si>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</si>
  <si>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</si>
  <si>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</si>
  <si>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</si>
  <si>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</si>
  <si>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</si>
  <si>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</si>
  <si>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</si>
  <si>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</si>
  <si>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</si>
  <si>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</si>
  <si>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</si>
  <si>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</si>
  <si>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</si>
  <si>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</si>
  <si>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</si>
  <si>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</si>
  <si>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</si>
  <si>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</si>
  <si>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</si>
  <si>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</si>
  <si>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</si>
  <si>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</si>
  <si>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</si>
  <si>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</si>
  <si>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</si>
  <si>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</si>
  <si>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</si>
  <si>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</si>
  <si>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</si>
  <si>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</si>
  <si>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</si>
  <si>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</si>
  <si>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</si>
  <si>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</si>
  <si>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</si>
  <si>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</si>
  <si>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</si>
  <si>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</si>
  <si>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</si>
  <si>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</si>
  <si>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</si>
  <si>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</si>
  <si>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</si>
  <si>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</si>
  <si>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</si>
  <si>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</si>
  <si>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</si>
  <si>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</si>
  <si>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</si>
  <si>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</si>
  <si>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</si>
  <si>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</si>
  <si>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</si>
  <si>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</si>
  <si>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</si>
  <si>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</si>
  <si>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</si>
  <si>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</si>
  <si>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</si>
  <si>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</si>
  <si>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</si>
  <si>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</si>
  <si>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</si>
  <si>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</si>
  <si>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</si>
  <si>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</si>
  <si>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</si>
  <si>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</si>
  <si>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</si>
  <si>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</si>
  <si>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</si>
  <si>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</si>
  <si>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</si>
  <si>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</si>
  <si>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</si>
  <si>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</si>
  <si>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</si>
  <si>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</si>
  <si>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</si>
  <si>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</si>
  <si>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</si>
  <si>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</si>
  <si>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</si>
  <si>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</si>
  <si>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</si>
  <si>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</si>
  <si>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</si>
  <si>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</si>
  <si>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</si>
  <si>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</si>
  <si>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</si>
  <si>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</si>
  <si>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</si>
  <si>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</si>
  <si>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</si>
  <si>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</si>
  <si>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</si>
  <si>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</si>
  <si>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</si>
  <si>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</si>
  <si>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</si>
  <si>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</si>
  <si>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</si>
  <si>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</si>
  <si>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</si>
  <si>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</si>
  <si>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</si>
  <si>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</si>
  <si>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</si>
  <si>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</si>
  <si>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</si>
  <si>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</si>
  <si>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</si>
  <si>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</si>
  <si>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</si>
  <si>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</si>
  <si>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</si>
  <si>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</si>
  <si>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</si>
  <si>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</si>
  <si>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</si>
  <si>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</si>
  <si>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</si>
  <si>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</si>
  <si>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</si>
  <si>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</si>
  <si>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</si>
  <si>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</si>
  <si>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</si>
  <si>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</si>
  <si>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</si>
  <si>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</si>
  <si>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</si>
  <si>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</si>
  <si>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</si>
  <si>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</si>
  <si>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</si>
  <si>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</si>
  <si>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</si>
  <si>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</si>
  <si>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</si>
  <si>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</si>
  <si>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</si>
  <si>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</si>
  <si>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</si>
  <si>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</si>
  <si>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</si>
  <si>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</si>
  <si>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</si>
  <si>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</si>
  <si>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</si>
  <si>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</si>
  <si>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</si>
  <si>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</si>
  <si>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</si>
  <si>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</si>
  <si>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</si>
  <si>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</si>
  <si>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</si>
  <si>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</si>
  <si>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</si>
  <si>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</si>
  <si>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</si>
  <si>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</si>
  <si>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</si>
  <si>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</si>
  <si>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</si>
  <si>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</si>
  <si>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</si>
  <si>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</si>
  <si>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</si>
  <si>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</si>
  <si>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</si>
  <si>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</si>
  <si>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</si>
  <si>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</si>
  <si>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</si>
  <si>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</si>
  <si>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</si>
  <si>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</si>
  <si>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</si>
  <si>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</si>
  <si>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</si>
  <si>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</si>
  <si>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</si>
  <si>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</si>
  <si>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</si>
  <si>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</si>
  <si>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</si>
  <si>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</si>
  <si>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</si>
  <si>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</si>
  <si>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</si>
  <si>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</si>
  <si>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</si>
  <si>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</si>
  <si>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</si>
  <si>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</si>
  <si>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</si>
  <si>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</si>
  <si>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</si>
  <si>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</si>
  <si>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</si>
  <si>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</si>
  <si>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</si>
  <si>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</si>
  <si>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</si>
  <si>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</si>
  <si>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</si>
  <si>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</si>
  <si>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</si>
  <si>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</si>
  <si>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</si>
  <si>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</si>
  <si>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</si>
  <si>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</si>
  <si>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</si>
  <si>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</si>
  <si>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</si>
  <si>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</si>
  <si>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</si>
  <si>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</si>
  <si>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</si>
  <si>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</si>
  <si>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</si>
  <si>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</si>
  <si>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</si>
  <si>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</si>
  <si>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</si>
  <si>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</si>
  <si>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</si>
  <si>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</si>
  <si>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</si>
  <si>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</si>
  <si>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</si>
  <si>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</si>
  <si>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</si>
  <si>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</si>
  <si>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</si>
  <si>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</si>
  <si>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</si>
  <si>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</si>
  <si>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</si>
  <si>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</si>
  <si>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</si>
  <si>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</si>
  <si>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</si>
  <si>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</si>
  <si>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</si>
  <si>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</si>
  <si>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</si>
  <si>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</si>
  <si>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</si>
  <si>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</si>
  <si>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</si>
  <si>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</si>
  <si>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</si>
  <si>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</si>
  <si>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</si>
  <si>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</si>
  <si>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</si>
  <si>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</si>
  <si>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</si>
  <si>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</si>
  <si>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</si>
  <si>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</si>
  <si>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</si>
  <si>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</si>
  <si>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</si>
  <si>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</si>
  <si>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</si>
  <si>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</si>
  <si>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</si>
  <si>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</si>
  <si>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</si>
  <si>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</si>
  <si>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</si>
  <si>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</si>
  <si>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</si>
  <si>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</si>
  <si>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</si>
  <si>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</si>
  <si>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</si>
  <si>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</si>
  <si>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</si>
  <si>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</si>
  <si>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</si>
  <si>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</si>
  <si>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</si>
  <si>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</si>
  <si>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</si>
  <si>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</si>
  <si>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</si>
  <si>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</si>
  <si>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</si>
  <si>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</si>
  <si>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</si>
  <si>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</si>
  <si>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</si>
  <si>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</si>
  <si>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</si>
  <si>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</si>
  <si>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</si>
  <si>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</si>
  <si>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</si>
  <si>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</si>
  <si>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</si>
  <si>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</si>
  <si>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</si>
  <si>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</si>
  <si>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</si>
  <si>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</si>
  <si>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</si>
  <si>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</si>
  <si>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</si>
  <si>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</si>
  <si>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</si>
  <si>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</si>
  <si>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</si>
  <si>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</si>
  <si>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</si>
  <si>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</si>
  <si>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</si>
  <si>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</si>
  <si>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</si>
  <si>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</si>
  <si>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</si>
  <si>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</si>
  <si>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</si>
  <si>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</si>
  <si>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</si>
  <si>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</si>
  <si>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</si>
  <si>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</si>
  <si>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</si>
  <si>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</si>
  <si>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</si>
  <si>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</si>
  <si>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</si>
  <si>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</si>
  <si>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</si>
  <si>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</si>
  <si>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</si>
  <si>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</si>
  <si>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</si>
  <si>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</si>
  <si>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</si>
  <si>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</si>
  <si>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</si>
  <si>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</si>
  <si>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</si>
  <si>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</si>
  <si>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</si>
  <si>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</si>
  <si>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</si>
  <si>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</si>
  <si>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</si>
  <si>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</si>
  <si>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</si>
  <si>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</si>
  <si>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</si>
  <si>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</si>
  <si>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</si>
  <si>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</si>
  <si>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</si>
  <si>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</si>
  <si>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</si>
  <si>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</si>
  <si>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</si>
  <si>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</si>
  <si>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</si>
  <si>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</si>
  <si>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</si>
  <si>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</si>
  <si>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</si>
  <si>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</si>
  <si>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</si>
  <si>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</si>
  <si>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</si>
  <si>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</si>
  <si>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</si>
  <si>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</si>
  <si>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</si>
  <si>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</si>
  <si>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</si>
  <si>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</si>
  <si>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</si>
  <si>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</si>
  <si>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</si>
  <si>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</si>
  <si>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</si>
  <si>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</si>
  <si>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</si>
  <si>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</si>
  <si>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</si>
  <si>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</si>
  <si>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</si>
  <si>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</si>
  <si>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</si>
  <si>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</si>
  <si>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</si>
  <si>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</si>
  <si>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</si>
  <si>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</si>
  <si>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</si>
  <si>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</si>
  <si>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</si>
  <si>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</si>
  <si>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</si>
  <si>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</si>
  <si>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</si>
  <si>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</si>
  <si>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</si>
  <si>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</si>
  <si>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</si>
  <si>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</si>
  <si>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</si>
  <si>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</si>
  <si>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</si>
  <si>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</si>
  <si>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</si>
  <si>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</si>
  <si>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</si>
  <si>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</si>
  <si>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</si>
  <si>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</si>
  <si>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</si>
  <si>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</si>
  <si>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</si>
  <si>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</si>
  <si>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</si>
  <si>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</si>
  <si>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</si>
  <si>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</si>
  <si>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</si>
  <si>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</si>
  <si>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</si>
  <si>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</si>
  <si>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</si>
  <si>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</si>
  <si>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</si>
  <si>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</si>
  <si>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</si>
  <si>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</si>
  <si>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</si>
  <si>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</si>
  <si>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</si>
  <si>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</si>
  <si>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</si>
  <si>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</si>
  <si>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</si>
  <si>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</si>
  <si>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</si>
  <si>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</si>
  <si>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</si>
  <si>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</si>
  <si>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</si>
  <si>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</si>
  <si>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</si>
  <si>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</si>
  <si>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</si>
  <si>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</si>
  <si>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</si>
  <si>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</si>
  <si>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</si>
  <si>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</si>
  <si>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</si>
  <si>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</si>
  <si>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</si>
  <si>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</si>
  <si>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</si>
  <si>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</si>
  <si>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</si>
  <si>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</si>
  <si>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</si>
  <si>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</si>
  <si>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</si>
  <si>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</si>
  <si>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</si>
  <si>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</si>
  <si>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</si>
  <si>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</si>
  <si>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</si>
  <si>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</si>
  <si>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</si>
  <si>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</si>
  <si>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</si>
  <si>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</si>
  <si>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</si>
  <si>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</si>
  <si>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</si>
  <si>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</si>
  <si>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</si>
  <si>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</si>
  <si>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</si>
  <si>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</si>
  <si>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</si>
  <si>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</si>
  <si>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</si>
  <si>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</si>
  <si>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</si>
  <si>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</si>
  <si>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</si>
  <si>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</si>
  <si>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</si>
  <si>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</si>
  <si>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</si>
  <si>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</si>
  <si>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</si>
  <si>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</si>
  <si>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</si>
  <si>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</si>
  <si>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</si>
  <si>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</si>
  <si>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</si>
  <si>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</si>
  <si>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</si>
  <si>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</si>
  <si>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</si>
  <si>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</si>
  <si>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</si>
  <si>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</si>
  <si>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</si>
  <si>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</si>
  <si>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</si>
  <si>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</si>
  <si>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</si>
  <si>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</si>
  <si>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</si>
  <si>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</si>
  <si>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</si>
  <si>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</si>
  <si>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</si>
  <si>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</si>
  <si>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</si>
  <si>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</si>
  <si>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</si>
  <si>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</si>
  <si>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</si>
  <si>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</si>
  <si>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</si>
  <si>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</si>
  <si>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</si>
  <si>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</si>
  <si>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</si>
  <si>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</si>
  <si>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</si>
  <si>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</si>
  <si>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</si>
  <si>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</si>
  <si>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</si>
  <si>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</si>
  <si>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</si>
  <si>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</si>
  <si>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</si>
  <si>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</si>
  <si>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</si>
  <si>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</si>
  <si>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</si>
  <si>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</si>
  <si>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</si>
  <si>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</si>
  <si>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</si>
  <si>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</si>
  <si>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</si>
  <si>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</si>
  <si>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</si>
  <si>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</si>
  <si>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</si>
  <si>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</si>
  <si>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</si>
  <si>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</si>
  <si>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</si>
  <si>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</si>
  <si>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</si>
  <si>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</si>
  <si>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</si>
  <si>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</si>
  <si>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</si>
  <si>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</si>
  <si>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</si>
  <si>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</si>
  <si>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</si>
  <si>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</si>
  <si>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</si>
  <si>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</si>
  <si>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</si>
  <si>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</si>
  <si>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</si>
  <si>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</si>
  <si>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</si>
  <si>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</si>
  <si>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</si>
  <si>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</si>
  <si>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</si>
  <si>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</si>
  <si>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</si>
  <si>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</si>
  <si>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</si>
  <si>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</si>
  <si>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</si>
  <si>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</si>
  <si>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</si>
  <si>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</si>
  <si>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</si>
  <si>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</si>
  <si>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</si>
  <si>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</si>
  <si>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</si>
  <si>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</si>
  <si>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</si>
  <si>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</si>
  <si>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</si>
  <si>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</si>
  <si>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</si>
  <si>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</si>
  <si>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</si>
  <si>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</si>
  <si>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</si>
  <si>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</si>
  <si>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</si>
  <si>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</si>
  <si>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</si>
  <si>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</si>
  <si>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</si>
  <si>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</si>
  <si>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</si>
  <si>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</si>
  <si>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</si>
  <si>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</si>
  <si>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</si>
  <si>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</si>
  <si>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</si>
  <si>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</si>
  <si>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</si>
  <si>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</si>
  <si>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</si>
  <si>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</si>
  <si>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</si>
  <si>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</si>
  <si>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</si>
  <si>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</si>
  <si>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</si>
  <si>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</si>
  <si>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</si>
  <si>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</si>
  <si>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</si>
  <si>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</si>
  <si>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</si>
  <si>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</si>
  <si>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</si>
  <si>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</si>
  <si>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</si>
  <si>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</si>
  <si>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</si>
  <si>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</si>
  <si>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</si>
  <si>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</si>
  <si>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</si>
  <si>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</si>
  <si>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</si>
  <si>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</si>
  <si>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</si>
  <si>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</si>
  <si>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</si>
  <si>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</si>
  <si>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</si>
  <si>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</si>
  <si>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</si>
  <si>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</si>
  <si>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</si>
  <si>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</si>
  <si>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</si>
  <si>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</si>
  <si>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</si>
  <si>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</si>
  <si>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</si>
  <si>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</si>
  <si>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</si>
  <si>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</si>
  <si>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</si>
  <si>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</si>
  <si>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</si>
  <si>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</si>
  <si>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</si>
  <si>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</si>
  <si>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</si>
  <si>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</si>
  <si>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</si>
  <si>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</si>
  <si>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</si>
  <si>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</si>
  <si>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</si>
  <si>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</si>
  <si>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</si>
  <si>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</si>
  <si>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</si>
  <si>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</si>
  <si>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</si>
  <si>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</si>
  <si>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</si>
  <si>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</si>
  <si>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</si>
  <si>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</si>
  <si>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</si>
  <si>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</si>
  <si>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</si>
  <si>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</si>
  <si>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</si>
  <si>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</si>
  <si>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</si>
  <si>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</si>
  <si>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</si>
  <si>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</si>
  <si>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</si>
  <si>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</si>
  <si>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</si>
  <si>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</si>
  <si>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</si>
  <si>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</si>
  <si>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</si>
  <si>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</si>
  <si>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</si>
  <si>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</si>
  <si>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</si>
  <si>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</si>
  <si>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</si>
  <si>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</si>
  <si>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</si>
  <si>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</si>
  <si>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</si>
  <si>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</si>
  <si>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</si>
  <si>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</si>
  <si>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</si>
  <si>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</si>
  <si>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</si>
  <si>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</si>
  <si>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</si>
  <si>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</si>
  <si>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</si>
  <si>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</si>
  <si>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</si>
  <si>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</si>
  <si>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</si>
  <si>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</si>
  <si>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</si>
  <si>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</si>
  <si>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</si>
  <si>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</si>
  <si>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</si>
  <si>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</si>
  <si>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</si>
  <si>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</si>
  <si>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</si>
  <si>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</si>
  <si>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</si>
  <si>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</si>
  <si>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</si>
  <si>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</si>
  <si>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</si>
  <si>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</si>
  <si>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</si>
  <si>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</si>
  <si>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</si>
  <si>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</si>
  <si>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</si>
  <si>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</si>
  <si>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</si>
  <si>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</si>
  <si>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</si>
  <si>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</si>
  <si>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</si>
  <si>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</si>
  <si>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</si>
  <si>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</si>
  <si>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</si>
  <si>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</si>
  <si>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</si>
  <si>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</si>
  <si>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</si>
  <si>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</si>
  <si>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</si>
  <si>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</si>
  <si>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</si>
  <si>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</si>
  <si>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</si>
  <si>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</si>
  <si>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</si>
  <si>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</si>
  <si>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</si>
  <si>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</si>
  <si>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</si>
  <si>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</si>
  <si>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</si>
  <si>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</si>
  <si>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</si>
  <si>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</si>
  <si>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</si>
  <si>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</si>
  <si>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</si>
  <si>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</si>
  <si>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</si>
  <si>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</si>
  <si>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</si>
  <si>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</si>
  <si>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</si>
  <si>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</si>
  <si>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</si>
  <si>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</si>
  <si>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</si>
  <si>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</si>
  <si>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</si>
  <si>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</si>
  <si>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</si>
  <si>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</si>
  <si>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</si>
  <si>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</si>
  <si>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</si>
  <si>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</si>
  <si>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</si>
  <si>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</si>
  <si>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</si>
  <si>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</si>
  <si>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</si>
  <si>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</si>
  <si>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</si>
  <si>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</si>
  <si>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</si>
  <si>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</si>
  <si>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</si>
  <si>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</si>
  <si>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</si>
  <si>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</si>
  <si>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</si>
  <si>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</si>
  <si>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</si>
  <si>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</si>
  <si>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</si>
  <si>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</si>
  <si>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</si>
  <si>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</si>
  <si>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</si>
  <si>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</si>
  <si>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</si>
  <si>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</si>
  <si>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</si>
  <si>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</si>
  <si>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</si>
  <si>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</si>
  <si>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</si>
  <si>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</si>
  <si>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</si>
  <si>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</si>
  <si>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</si>
  <si>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</si>
  <si>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</si>
  <si>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</si>
  <si>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</si>
  <si>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</si>
  <si>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</si>
  <si>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</si>
  <si>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</si>
  <si>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</si>
  <si>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</si>
  <si>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</si>
  <si>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</si>
  <si>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</si>
  <si>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</si>
  <si>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</si>
  <si>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</si>
  <si>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</si>
  <si>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</si>
  <si>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</si>
  <si>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</si>
  <si>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</si>
  <si>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</si>
  <si>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</si>
  <si>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</si>
  <si>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</si>
  <si>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</si>
  <si>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</si>
  <si>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</si>
  <si>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</si>
  <si>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</si>
  <si>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</si>
  <si>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</si>
  <si>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</si>
  <si>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</si>
  <si>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</si>
  <si>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</si>
  <si>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</si>
  <si>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</si>
  <si>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</si>
  <si>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</si>
  <si>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</si>
  <si>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</si>
  <si>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</si>
  <si>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</si>
  <si>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</si>
  <si>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</si>
  <si>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</si>
  <si>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</si>
  <si>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</si>
  <si>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</si>
  <si>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</si>
  <si>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</si>
  <si>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</si>
  <si>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</si>
  <si>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</si>
  <si>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</si>
  <si>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</si>
  <si>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</si>
  <si>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</si>
  <si>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</si>
  <si>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</si>
  <si>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</si>
  <si>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</si>
  <si>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</si>
  <si>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</si>
  <si>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</si>
  <si>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</si>
  <si>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</si>
  <si>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</si>
  <si>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</si>
  <si>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</si>
  <si>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</si>
  <si>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</si>
  <si>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</si>
  <si>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</si>
  <si>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</si>
  <si>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</si>
  <si>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</si>
  <si>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</si>
  <si>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</si>
  <si>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</si>
  <si>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</si>
  <si>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</si>
  <si>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</si>
  <si>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</si>
  <si>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</si>
  <si>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</si>
  <si>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</si>
  <si>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</si>
  <si>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</si>
  <si>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</si>
  <si>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</si>
  <si>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</si>
  <si>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</si>
  <si>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</si>
  <si>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</si>
  <si>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</si>
  <si>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</si>
  <si>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</si>
  <si>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</si>
  <si>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</si>
  <si>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</si>
  <si>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</si>
  <si>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</si>
  <si>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</si>
  <si>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</si>
  <si>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</si>
  <si>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</si>
  <si>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</si>
  <si>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</si>
  <si>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</si>
  <si>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</si>
  <si>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</si>
  <si>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</si>
  <si>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</si>
  <si>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</si>
  <si>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</si>
  <si>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</si>
  <si>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</si>
  <si>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</si>
  <si>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</si>
  <si>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</si>
  <si>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</si>
  <si>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</si>
  <si>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</si>
  <si>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</si>
  <si>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</si>
  <si>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</si>
  <si>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</si>
  <si>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</si>
  <si>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</si>
  <si>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</si>
  <si>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</si>
  <si>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</si>
  <si>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</si>
  <si>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</si>
  <si>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</si>
  <si>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</si>
  <si>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</si>
  <si>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</si>
  <si>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</si>
  <si>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</si>
  <si>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</si>
  <si>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</si>
  <si>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</si>
  <si>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</si>
  <si>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</si>
  <si>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</si>
  <si>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</si>
  <si>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</si>
  <si>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</si>
  <si>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</si>
  <si>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</si>
  <si>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</si>
  <si>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</si>
  <si>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</si>
  <si>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</si>
  <si>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</si>
  <si>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</si>
  <si>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</si>
  <si>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</si>
  <si>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</si>
  <si>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</si>
  <si>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</si>
  <si>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</si>
  <si>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</si>
  <si>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</si>
  <si>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</si>
  <si>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</si>
  <si>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</si>
  <si>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</si>
  <si>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</si>
  <si>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</si>
  <si>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</si>
  <si>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</si>
  <si>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</si>
  <si>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</si>
  <si>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</si>
  <si>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</si>
  <si>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</si>
  <si>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</si>
  <si>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</si>
  <si>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</si>
  <si>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</si>
  <si>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</si>
  <si>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</si>
  <si>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</si>
  <si>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</si>
  <si>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</si>
  <si>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</si>
  <si>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</si>
  <si>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</si>
  <si>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</si>
  <si>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</si>
  <si>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</si>
  <si>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</si>
  <si>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</si>
  <si>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</si>
  <si>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</si>
  <si>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</si>
  <si>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</si>
  <si>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</si>
  <si>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</si>
  <si>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</si>
  <si>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</si>
  <si>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</si>
  <si>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</si>
  <si>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</si>
  <si>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</si>
  <si>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</si>
  <si>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</si>
  <si>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</si>
  <si>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</si>
  <si>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</si>
  <si>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</si>
  <si>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</si>
  <si>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</si>
  <si>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</si>
  <si>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</si>
  <si>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</si>
  <si>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</si>
  <si>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</si>
  <si>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</si>
  <si>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</si>
  <si>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</si>
  <si>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</si>
  <si>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</si>
  <si>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</si>
  <si>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</si>
  <si>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</si>
  <si>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</si>
  <si>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</si>
  <si>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</si>
  <si>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</si>
  <si>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</si>
  <si>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</si>
  <si>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</si>
  <si>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</si>
  <si>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</si>
  <si>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</si>
  <si>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</si>
  <si>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</si>
  <si>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</si>
  <si>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</si>
  <si>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</si>
  <si>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</si>
  <si>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</si>
  <si>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</si>
  <si>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</si>
  <si>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</si>
  <si>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</si>
  <si>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</si>
  <si>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</si>
  <si>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</si>
  <si>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</si>
  <si>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</si>
  <si>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</si>
  <si>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</si>
  <si>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</si>
  <si>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</si>
  <si>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</si>
  <si>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</si>
  <si>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</si>
  <si>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</si>
  <si>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</si>
  <si>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</si>
  <si>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</si>
  <si>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</si>
  <si>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</si>
  <si>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</si>
  <si>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</si>
  <si>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</si>
  <si>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</si>
  <si>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</si>
  <si>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</si>
  <si>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</si>
  <si>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</si>
  <si>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</si>
  <si>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</si>
  <si>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</si>
  <si>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</si>
  <si>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</si>
  <si>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</si>
  <si>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</si>
  <si>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</si>
  <si>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</si>
  <si>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</si>
  <si>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</si>
  <si>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</si>
  <si>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</si>
  <si>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</si>
  <si>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</si>
  <si>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</si>
  <si>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</si>
  <si>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</si>
  <si>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</si>
  <si>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</si>
  <si>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</si>
  <si>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</si>
  <si>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</si>
  <si>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</si>
  <si>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</si>
  <si>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</si>
  <si>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</si>
  <si>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</si>
  <si>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</si>
  <si>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</si>
  <si>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</si>
  <si>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</si>
  <si>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</si>
  <si>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</si>
  <si>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</si>
  <si>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</si>
  <si>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</si>
  <si>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</si>
  <si>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</si>
  <si>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</si>
  <si>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</si>
  <si>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</si>
  <si>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</si>
  <si>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</si>
  <si>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</si>
  <si>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</si>
  <si>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</si>
  <si>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</si>
  <si>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</si>
  <si>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</si>
  <si>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</si>
  <si>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</si>
  <si>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</si>
  <si>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</si>
  <si>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</si>
  <si>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</si>
  <si>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</si>
  <si>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</si>
  <si>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</si>
  <si>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</si>
  <si>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</si>
  <si>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</si>
  <si>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</si>
  <si>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</si>
  <si>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</si>
  <si>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</si>
  <si>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</si>
  <si>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</si>
  <si>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</si>
  <si>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</si>
  <si>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</si>
  <si>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</si>
  <si>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</si>
  <si>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</si>
  <si>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</si>
  <si>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</si>
  <si>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</si>
  <si>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</si>
  <si>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</si>
  <si>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</si>
  <si>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</si>
  <si>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</si>
  <si>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</si>
  <si>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</si>
  <si>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</si>
  <si>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</si>
  <si>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</si>
  <si>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</si>
  <si>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</si>
  <si>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</si>
  <si>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</si>
  <si>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</si>
  <si>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</si>
  <si>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</si>
  <si>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</si>
  <si>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</si>
  <si>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</si>
  <si>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</si>
  <si>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</si>
  <si>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</si>
  <si>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</si>
  <si>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</si>
  <si>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</si>
  <si>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</si>
  <si>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</si>
  <si>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</si>
  <si>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</si>
  <si>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</si>
  <si>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</si>
  <si>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</si>
  <si>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</si>
  <si>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</si>
  <si>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</si>
  <si>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</si>
  <si>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</si>
  <si>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</si>
  <si>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</si>
  <si>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</si>
  <si>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</si>
  <si>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</si>
  <si>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</si>
  <si>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</si>
  <si>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</si>
  <si>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</si>
  <si>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</si>
  <si>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</si>
  <si>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</si>
  <si>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</si>
  <si>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</si>
  <si>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</si>
  <si>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</si>
  <si>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</si>
  <si>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</si>
  <si>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</si>
  <si>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</si>
  <si>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</si>
  <si>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</si>
  <si>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</si>
  <si>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</si>
  <si>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</si>
  <si>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</si>
  <si>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</si>
  <si>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</si>
  <si>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</si>
  <si>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</si>
  <si>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</si>
  <si>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</si>
  <si>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</si>
  <si>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</si>
  <si>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</si>
  <si>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</si>
  <si>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</si>
  <si>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</si>
  <si>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</si>
  <si>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</si>
  <si>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</si>
  <si>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</si>
  <si>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</si>
  <si>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</si>
  <si>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</si>
  <si>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</si>
  <si>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</si>
  <si>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</si>
  <si>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</si>
  <si>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</si>
  <si>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</si>
  <si>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</si>
  <si>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</si>
  <si>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</si>
  <si>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</si>
  <si>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</si>
  <si>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</si>
  <si>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</si>
  <si>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</si>
  <si>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</si>
  <si>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</si>
  <si>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</si>
  <si>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</si>
  <si>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</si>
  <si>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</si>
  <si>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</si>
  <si>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</si>
  <si>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</si>
  <si>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</si>
  <si>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</si>
  <si>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</si>
  <si>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</si>
  <si>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</si>
  <si>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</si>
  <si>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</si>
  <si>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</si>
  <si>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</si>
  <si>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</si>
  <si>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</si>
  <si>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</si>
  <si>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</si>
  <si>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</si>
  <si>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</si>
  <si>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</si>
  <si>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</si>
  <si>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</si>
  <si>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</si>
  <si>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</si>
  <si>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</si>
  <si>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</si>
  <si>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</si>
  <si>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</si>
  <si>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</si>
  <si>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</si>
  <si>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</si>
  <si>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</si>
  <si>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</si>
  <si>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</si>
  <si>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</si>
  <si>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</si>
  <si>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</si>
  <si>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</si>
  <si>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</si>
  <si>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</si>
  <si>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</si>
  <si>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</si>
  <si>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</si>
  <si>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</si>
  <si>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</si>
  <si>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</si>
  <si>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</si>
  <si>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</si>
  <si>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</si>
  <si>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</si>
  <si>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</si>
  <si>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</si>
  <si>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</si>
  <si>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</si>
  <si>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</si>
  <si>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</si>
  <si>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</si>
  <si>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</si>
  <si>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</si>
  <si>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</si>
  <si>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</si>
  <si>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</si>
  <si>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</si>
  <si>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</si>
  <si>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</si>
  <si>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</si>
  <si>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</si>
  <si>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</si>
  <si>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</si>
  <si>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</si>
  <si>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</si>
  <si>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</si>
  <si>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</si>
  <si>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</si>
  <si>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</si>
  <si>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</si>
  <si>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</si>
  <si>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</si>
  <si>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</si>
  <si>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</si>
  <si>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</si>
  <si>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</si>
  <si>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</si>
  <si>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</si>
  <si>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</si>
  <si>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</si>
  <si>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</si>
  <si>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</si>
  <si>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</si>
  <si>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</si>
  <si>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</si>
  <si>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</si>
  <si>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</si>
  <si>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</si>
  <si>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</si>
  <si>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</si>
  <si>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</si>
  <si>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</si>
  <si>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</si>
  <si>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</si>
  <si>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</si>
  <si>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</si>
  <si>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</si>
  <si>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</si>
  <si>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</si>
  <si>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</si>
  <si>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</si>
  <si>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</si>
  <si>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</si>
  <si>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</si>
  <si>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</si>
  <si>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</si>
  <si>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</si>
  <si>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</si>
  <si>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</si>
  <si>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</si>
  <si>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</si>
  <si>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</si>
  <si>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</si>
  <si>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</si>
  <si>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</si>
  <si>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</si>
  <si>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</si>
  <si>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</si>
  <si>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</si>
  <si>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</si>
  <si>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</si>
  <si>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</si>
  <si>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</si>
  <si>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</si>
  <si>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</si>
  <si>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</si>
  <si>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</si>
  <si>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</si>
  <si>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</si>
  <si>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</si>
  <si>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</si>
  <si>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</si>
  <si>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</si>
  <si>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</si>
  <si>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</si>
  <si>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</si>
  <si>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</si>
  <si>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</si>
  <si>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</si>
  <si>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</si>
  <si>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</si>
  <si>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</si>
  <si>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</si>
  <si>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</si>
  <si>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</si>
  <si>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</si>
  <si>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</si>
  <si>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</si>
  <si>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</si>
  <si>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</si>
  <si>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</si>
  <si>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</si>
  <si>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</si>
  <si>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</si>
  <si>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</si>
  <si>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</si>
  <si>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</si>
  <si>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</si>
  <si>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</si>
  <si>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</si>
  <si>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</si>
  <si>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</si>
  <si>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</si>
  <si>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</si>
  <si>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</si>
  <si>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</si>
  <si>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</si>
  <si>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</si>
  <si>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</si>
  <si>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</si>
  <si>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</si>
  <si>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</si>
  <si>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</si>
  <si>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</si>
  <si>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</si>
  <si>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</si>
  <si>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</si>
  <si>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</si>
  <si>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</si>
  <si>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</si>
  <si>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</si>
  <si>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</si>
  <si>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</si>
  <si>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</si>
  <si>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</si>
  <si>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</si>
  <si>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</si>
  <si>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</si>
  <si>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</si>
  <si>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</si>
  <si>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</si>
  <si>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</si>
  <si>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</si>
  <si>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</si>
  <si>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</si>
  <si>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</si>
  <si>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</si>
  <si>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</si>
  <si>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</si>
  <si>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</si>
  <si>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</si>
  <si>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</si>
  <si>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</si>
  <si>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</si>
  <si>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</si>
  <si>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</si>
  <si>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</si>
  <si>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</si>
  <si>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</si>
  <si>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</si>
  <si>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</si>
  <si>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</si>
  <si>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</si>
  <si>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</si>
  <si>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</si>
  <si>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</si>
  <si>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</si>
  <si>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</si>
  <si>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</si>
  <si>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</si>
  <si>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</si>
  <si>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</si>
  <si>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</si>
  <si>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</si>
  <si>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</si>
  <si>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</si>
  <si>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</si>
  <si>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</si>
  <si>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</si>
  <si>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</si>
  <si>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</si>
  <si>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</si>
  <si>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</si>
  <si>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</si>
  <si>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</si>
  <si>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</si>
  <si>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</si>
  <si>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</si>
  <si>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</si>
  <si>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</si>
  <si>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</si>
  <si>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</si>
  <si>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</si>
  <si>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</si>
  <si>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</si>
  <si>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</si>
  <si>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</si>
  <si>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</si>
  <si>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</si>
  <si>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</si>
  <si>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</si>
  <si>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</si>
  <si>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</si>
  <si>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</si>
  <si>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</si>
  <si>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</si>
  <si>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</si>
  <si>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</si>
  <si>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</si>
  <si>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</si>
  <si>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</si>
  <si>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</si>
  <si>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</si>
  <si>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</si>
  <si>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</si>
  <si>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</si>
  <si>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</si>
  <si>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</si>
  <si>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</si>
  <si>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</si>
  <si>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</si>
  <si>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</si>
  <si>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</si>
  <si>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</si>
  <si>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</si>
  <si>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</si>
  <si>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</si>
  <si>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</si>
  <si>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</si>
  <si>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</si>
  <si>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</si>
  <si>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</si>
  <si>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</si>
  <si>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</si>
  <si>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</si>
  <si>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</si>
  <si>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</si>
  <si>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</si>
  <si>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</si>
  <si>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</si>
  <si>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</si>
  <si>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</si>
  <si>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</si>
  <si>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</si>
  <si>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</si>
  <si>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</si>
  <si>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</si>
  <si>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</si>
  <si>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</si>
  <si>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</si>
  <si>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</si>
  <si>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</si>
  <si>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</si>
  <si>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</si>
  <si>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</si>
  <si>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</si>
  <si>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</si>
  <si>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</si>
  <si>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</si>
  <si>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</si>
  <si>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</si>
  <si>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</si>
  <si>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</si>
  <si>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</si>
  <si>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</si>
  <si>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</si>
  <si>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</si>
  <si>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</si>
  <si>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</si>
  <si>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</si>
  <si>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</si>
  <si>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</si>
  <si>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</si>
  <si>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</si>
  <si>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</si>
  <si>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</si>
  <si>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</si>
  <si>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</si>
  <si>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</si>
  <si>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</si>
  <si>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</si>
  <si>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</si>
  <si>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</si>
  <si>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</si>
  <si>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</si>
  <si>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</si>
  <si>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</si>
  <si>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</si>
  <si>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</si>
  <si>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</si>
  <si>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</si>
  <si>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</si>
  <si>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</si>
  <si>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</si>
  <si>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</si>
  <si>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</si>
  <si>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</si>
  <si>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</si>
  <si>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</si>
  <si>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</si>
  <si>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</si>
  <si>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</si>
  <si>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</si>
  <si>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</si>
  <si>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</si>
  <si>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</si>
  <si>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</si>
  <si>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</si>
  <si>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</si>
  <si>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</si>
  <si>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</si>
  <si>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</si>
  <si>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</si>
  <si>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</si>
  <si>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</si>
  <si>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</si>
  <si>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</si>
  <si>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</si>
  <si>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</si>
  <si>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</si>
  <si>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</si>
  <si>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</si>
  <si>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</si>
  <si>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</si>
  <si>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</si>
  <si>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</si>
  <si>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</si>
  <si>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</si>
  <si>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</si>
  <si>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</si>
  <si>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</si>
  <si>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</si>
  <si>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</si>
  <si>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</si>
  <si>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</si>
  <si>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</si>
  <si>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</si>
  <si>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</si>
  <si>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</si>
  <si>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</si>
  <si>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</si>
  <si>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</si>
  <si>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</si>
  <si>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</si>
  <si>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</si>
  <si>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</si>
  <si>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</si>
  <si>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</si>
  <si>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</si>
  <si>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</si>
  <si>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</si>
  <si>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</si>
  <si>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</si>
  <si>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</si>
  <si>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</si>
  <si>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</si>
  <si>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</si>
  <si>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</si>
  <si>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</si>
  <si>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</si>
  <si>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</si>
  <si>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</si>
  <si>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</si>
  <si>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</si>
  <si>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</si>
  <si>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</si>
  <si>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</si>
  <si>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</si>
  <si>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</si>
  <si>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</si>
  <si>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</si>
  <si>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</si>
  <si>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</si>
  <si>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</si>
  <si>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</si>
  <si>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</si>
  <si>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</si>
  <si>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</si>
  <si>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</si>
  <si>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</si>
  <si>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</si>
  <si>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</si>
  <si>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</si>
  <si>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</si>
  <si>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</si>
  <si>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</si>
  <si>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</si>
  <si>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</si>
  <si>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</si>
  <si>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</si>
  <si>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</si>
  <si>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</si>
  <si>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</si>
  <si>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</si>
  <si>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</si>
  <si>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</si>
  <si>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</si>
  <si>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</si>
  <si>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</si>
  <si>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</si>
  <si>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</si>
  <si>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</si>
  <si>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</si>
  <si>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</si>
  <si>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</si>
  <si>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</si>
  <si>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</si>
  <si>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</si>
  <si>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</si>
  <si>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</si>
  <si>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</si>
  <si>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</si>
  <si>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</si>
  <si>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</si>
  <si>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</si>
  <si>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</si>
  <si>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</si>
  <si>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</si>
  <si>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</si>
  <si>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</si>
  <si>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</si>
  <si>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</si>
  <si>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</si>
  <si>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</si>
  <si>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</si>
  <si>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</si>
  <si>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</si>
  <si>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</si>
  <si>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</si>
  <si>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</si>
  <si>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</si>
  <si>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</si>
  <si>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</si>
  <si>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</si>
  <si>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</si>
  <si>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</si>
  <si>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</si>
  <si>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</si>
  <si>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</si>
  <si>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</si>
  <si>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</si>
  <si>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</si>
  <si>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</si>
  <si>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</si>
  <si>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</si>
  <si>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</si>
  <si>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</si>
  <si>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</si>
  <si>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</si>
  <si>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</si>
  <si>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</si>
  <si>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</si>
  <si>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</si>
  <si>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</si>
  <si>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</si>
  <si>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</si>
  <si>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</si>
  <si>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</si>
  <si>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</si>
  <si>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</si>
  <si>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</si>
  <si>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</si>
  <si>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</si>
  <si>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</si>
  <si>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</si>
  <si>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</si>
  <si>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</si>
  <si>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</si>
  <si>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</si>
  <si>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</si>
  <si>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</si>
  <si>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</si>
  <si>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</si>
  <si>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</si>
  <si>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</si>
  <si>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</si>
  <si>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</si>
  <si>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</si>
  <si>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</si>
  <si>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</si>
  <si>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</si>
  <si>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</si>
  <si>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</si>
  <si>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</si>
  <si>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</si>
  <si>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</si>
  <si>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</si>
  <si>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</si>
  <si>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</si>
  <si>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</si>
  <si>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</si>
  <si>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</si>
  <si>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</si>
  <si>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</si>
  <si>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</si>
  <si>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</si>
  <si>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</si>
  <si>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</si>
  <si>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</si>
  <si>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</si>
  <si>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</si>
  <si>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</si>
  <si>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</si>
  <si>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</si>
  <si>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</si>
  <si>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</si>
  <si>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</si>
  <si>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</si>
  <si>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</si>
  <si>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</si>
  <si>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</si>
  <si>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</si>
  <si>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</si>
  <si>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</si>
  <si>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</si>
  <si>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</si>
  <si>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</si>
  <si>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</si>
  <si>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</si>
  <si>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</si>
  <si>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</si>
  <si>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</si>
  <si>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</si>
  <si>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</si>
  <si>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</si>
  <si>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</si>
  <si>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</si>
  <si>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</si>
  <si>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</si>
  <si>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</si>
  <si>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</si>
  <si>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</si>
  <si>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</si>
  <si>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</si>
  <si>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</si>
  <si>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</si>
  <si>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</si>
  <si>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</si>
  <si>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</si>
  <si>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</si>
  <si>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</si>
  <si>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</si>
  <si>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</si>
  <si>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</si>
  <si>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</si>
  <si>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</si>
  <si>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</si>
  <si>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</si>
  <si>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</si>
  <si>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</si>
  <si>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</si>
  <si>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</si>
  <si>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</si>
  <si>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</si>
  <si>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</si>
  <si>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</si>
  <si>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</si>
  <si>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</si>
  <si>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</si>
  <si>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</si>
  <si>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</si>
  <si>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</si>
  <si>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</si>
  <si>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</si>
  <si>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</si>
  <si>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</si>
  <si>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</si>
  <si>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</si>
  <si>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</si>
  <si>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</si>
  <si>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</si>
  <si>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</si>
  <si>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</si>
  <si>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</si>
  <si>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</si>
  <si>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</si>
  <si>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</si>
  <si>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</si>
  <si>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</si>
  <si>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</si>
  <si>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</si>
  <si>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</si>
  <si>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</si>
  <si>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</si>
  <si>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</si>
  <si>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</si>
  <si>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</si>
  <si>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</si>
  <si>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</si>
  <si>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</si>
  <si>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</si>
  <si>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</si>
  <si>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</si>
  <si>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</si>
  <si>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</si>
  <si>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</si>
  <si>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</si>
  <si>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</si>
  <si>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</si>
  <si>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</si>
  <si>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</si>
  <si>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</si>
  <si>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</si>
  <si>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</si>
  <si>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</si>
  <si>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</si>
  <si>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</si>
  <si>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</si>
  <si>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</si>
  <si>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</si>
  <si>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</si>
  <si>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</si>
  <si>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</si>
  <si>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</si>
  <si>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</si>
  <si>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</si>
  <si>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</si>
  <si>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</si>
  <si>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</si>
  <si>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</si>
  <si>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</si>
  <si>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</si>
  <si>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</si>
  <si>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</si>
  <si>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</si>
  <si>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</si>
  <si>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</si>
  <si>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</si>
  <si>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</si>
  <si>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</si>
  <si>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</si>
  <si>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</si>
  <si>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</si>
  <si>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</si>
  <si>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</si>
  <si>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</si>
  <si>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</si>
  <si>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</si>
  <si>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</si>
  <si>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</si>
  <si>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</si>
  <si>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</si>
  <si>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</si>
  <si>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</si>
  <si>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</si>
  <si>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</si>
  <si>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</si>
  <si>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</si>
  <si>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</si>
  <si>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</si>
  <si>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</si>
  <si>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</si>
  <si>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</si>
  <si>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</si>
  <si>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</si>
  <si>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</si>
  <si>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</si>
  <si>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</si>
  <si>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</si>
  <si>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</si>
  <si>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</si>
  <si>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</si>
  <si>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</si>
  <si>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</si>
  <si>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</si>
  <si>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</si>
  <si>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</si>
  <si>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</si>
  <si>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</si>
  <si>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</si>
  <si>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</si>
  <si>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</si>
  <si>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</si>
  <si>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</si>
  <si>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</si>
  <si>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</si>
  <si>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</si>
  <si>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</si>
  <si>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</si>
  <si>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</si>
  <si>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</si>
  <si>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</si>
  <si>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</si>
  <si>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</si>
  <si>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</si>
  <si>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</si>
  <si>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</si>
  <si>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</si>
  <si>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</si>
  <si>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</si>
  <si>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</si>
  <si>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</si>
  <si>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</si>
  <si>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</si>
  <si>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</si>
  <si>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</si>
  <si>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</si>
  <si>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</si>
  <si>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</si>
  <si>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</si>
  <si>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</si>
  <si>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</si>
  <si>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</si>
  <si>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</si>
  <si>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</si>
  <si>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</si>
  <si>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</si>
  <si>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</si>
  <si>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</si>
  <si>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</si>
  <si>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</si>
  <si>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</si>
  <si>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</si>
  <si>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</si>
  <si>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</si>
  <si>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</si>
  <si>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</si>
  <si>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</si>
  <si>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</si>
  <si>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</si>
  <si>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</si>
  <si>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</si>
  <si>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</si>
  <si>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</si>
  <si>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</si>
  <si>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</si>
  <si>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</si>
  <si>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</si>
  <si>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</si>
  <si>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</si>
  <si>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</si>
  <si>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</si>
  <si>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</si>
  <si>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</si>
  <si>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</si>
  <si>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</si>
  <si>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</si>
  <si>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</si>
  <si>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</si>
  <si>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</si>
  <si>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</si>
  <si>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</si>
  <si>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</si>
  <si>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</si>
  <si>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</si>
  <si>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</si>
  <si>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</si>
  <si>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</si>
  <si>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</si>
  <si>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</si>
  <si>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</si>
  <si>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</si>
  <si>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</si>
  <si>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</si>
  <si>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</si>
  <si>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</si>
  <si>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</si>
  <si>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</si>
  <si>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</si>
  <si>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</si>
  <si>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</si>
  <si>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</si>
  <si>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</si>
  <si>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</si>
  <si>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</si>
  <si>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</si>
  <si>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</si>
  <si>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</si>
  <si>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</si>
  <si>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</si>
  <si>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</si>
  <si>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</si>
  <si>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</si>
  <si>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</si>
  <si>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</si>
  <si>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</si>
  <si>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</si>
  <si>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</si>
  <si>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</si>
  <si>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</si>
  <si>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</si>
  <si>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</si>
  <si>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</si>
  <si>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</si>
  <si>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</si>
  <si>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</si>
  <si>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</si>
  <si>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</si>
  <si>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</si>
  <si>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</si>
  <si>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</si>
  <si>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</si>
  <si>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</si>
  <si>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</si>
  <si>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</si>
  <si>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</si>
  <si>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</si>
  <si>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</si>
  <si>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</si>
  <si>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</si>
  <si>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</si>
  <si>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</si>
  <si>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</si>
  <si>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</si>
  <si>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</si>
  <si>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</si>
  <si>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</si>
  <si>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</si>
  <si>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</si>
  <si>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</si>
  <si>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</si>
  <si>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</si>
  <si>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</si>
  <si>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</si>
  <si>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</si>
  <si>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</si>
  <si>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</si>
  <si>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</si>
  <si>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</si>
  <si>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</si>
  <si>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</si>
  <si>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</si>
  <si>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</si>
  <si>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</si>
  <si>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</si>
  <si>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</si>
  <si>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</si>
  <si>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</si>
  <si>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</si>
  <si>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</si>
  <si>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</si>
  <si>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</si>
  <si>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</si>
  <si>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</si>
  <si>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</si>
  <si>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</si>
  <si>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</si>
  <si>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</si>
  <si>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</si>
  <si>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</si>
  <si>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</si>
  <si>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</si>
  <si>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</si>
  <si>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</si>
  <si>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</si>
  <si>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</si>
  <si>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</si>
  <si>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</si>
  <si>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</si>
  <si>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</si>
  <si>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</si>
  <si>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</si>
  <si>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</si>
  <si>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</si>
  <si>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</si>
  <si>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</si>
  <si>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</si>
  <si>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</si>
  <si>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</si>
  <si>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</si>
  <si>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</si>
  <si>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</si>
  <si>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</si>
  <si>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</si>
  <si>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</si>
  <si>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</si>
  <si>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</si>
  <si>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</si>
  <si>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</si>
  <si>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</si>
  <si>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</si>
  <si>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</si>
  <si>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</si>
  <si>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</si>
  <si>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</si>
  <si>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</si>
  <si>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</si>
  <si>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</si>
  <si>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</si>
  <si>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</si>
  <si>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</si>
  <si>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</si>
  <si>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</si>
  <si>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</si>
  <si>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</si>
  <si>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</si>
  <si>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</si>
  <si>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</si>
  <si>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</si>
  <si>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</si>
  <si>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</si>
  <si>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</si>
  <si>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</si>
  <si>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</si>
  <si>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</si>
  <si>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</si>
  <si>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</si>
  <si>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</si>
  <si>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</si>
  <si>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</si>
  <si>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</si>
  <si>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</si>
  <si>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</si>
  <si>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</si>
  <si>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</si>
  <si>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</si>
  <si>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</si>
  <si>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</si>
  <si>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</si>
  <si>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</si>
  <si>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</si>
  <si>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</si>
  <si>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</si>
  <si>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</si>
  <si>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</si>
  <si>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</si>
  <si>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</si>
  <si>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</si>
  <si>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</si>
  <si>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</si>
  <si>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</si>
  <si>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</si>
  <si>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</si>
  <si>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</si>
  <si>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</si>
  <si>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</si>
  <si>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</si>
  <si>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</si>
  <si>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</si>
  <si>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</si>
  <si>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</si>
  <si>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</si>
  <si>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</si>
  <si>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</si>
  <si>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</si>
  <si>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</si>
  <si>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</si>
  <si>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</si>
  <si>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</si>
  <si>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</si>
  <si>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</si>
  <si>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</si>
  <si>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</si>
  <si>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</si>
  <si>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</si>
  <si>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</si>
  <si>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</si>
  <si>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</si>
  <si>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</si>
  <si>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</si>
  <si>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</si>
  <si>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</si>
  <si>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</si>
  <si>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</si>
  <si>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</si>
  <si>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</si>
  <si>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</si>
  <si>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</si>
  <si>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</si>
  <si>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</si>
  <si>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</si>
  <si>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</si>
  <si>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</si>
  <si>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</si>
  <si>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</si>
  <si>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</si>
  <si>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</si>
  <si>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</si>
  <si>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</si>
  <si>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</si>
  <si>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</si>
  <si>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</si>
  <si>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</si>
  <si>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</si>
  <si>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</si>
  <si>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</si>
  <si>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</si>
  <si>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</si>
  <si>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</si>
  <si>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</si>
  <si>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</si>
  <si>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</si>
  <si>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</si>
  <si>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</si>
  <si>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</si>
  <si>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</si>
  <si>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</si>
  <si>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</si>
  <si>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</si>
  <si>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</si>
  <si>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</si>
  <si>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</si>
  <si>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</si>
  <si>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</si>
  <si>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</si>
  <si>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</si>
  <si>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</si>
  <si>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</si>
  <si>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</si>
  <si>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</si>
  <si>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</si>
  <si>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</si>
  <si>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</si>
  <si>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</si>
  <si>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</si>
  <si>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</si>
  <si>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</si>
  <si>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</si>
  <si>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</si>
  <si>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</si>
  <si>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</si>
  <si>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</si>
  <si>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</si>
  <si>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</si>
  <si>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</si>
  <si>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</si>
  <si>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</si>
  <si>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</si>
  <si>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</si>
  <si>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</si>
  <si>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</si>
  <si>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</si>
  <si>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</si>
  <si>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</si>
  <si>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</si>
  <si>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</si>
  <si>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</si>
  <si>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</si>
  <si>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</si>
  <si>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</si>
  <si>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</si>
  <si>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</si>
  <si>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</si>
  <si>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</si>
  <si>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</si>
  <si>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</si>
  <si>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</si>
  <si>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</si>
  <si>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</si>
  <si>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</si>
  <si>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</si>
  <si>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</si>
  <si>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</si>
  <si>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</si>
  <si>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</si>
  <si>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</si>
  <si>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</si>
  <si>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</si>
  <si>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</si>
  <si>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</si>
  <si>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</si>
  <si>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</si>
  <si>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</si>
  <si>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</si>
  <si>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</si>
  <si>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</si>
  <si>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</si>
  <si>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</si>
  <si>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</si>
  <si>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</si>
  <si>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</si>
  <si>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</si>
  <si>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</si>
  <si>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</si>
  <si>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</si>
  <si>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</si>
  <si>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</si>
  <si>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</si>
  <si>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</si>
  <si>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</si>
  <si>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</si>
  <si>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</si>
  <si>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</si>
  <si>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</si>
  <si>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</si>
  <si>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</si>
  <si>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</si>
  <si>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</si>
  <si>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</si>
  <si>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</si>
  <si>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</si>
  <si>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</si>
  <si>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</si>
  <si>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</si>
  <si>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</si>
  <si>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</si>
  <si>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</si>
  <si>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</si>
  <si>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</si>
  <si>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</si>
  <si>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</si>
  <si>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</si>
  <si>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</si>
  <si>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</si>
  <si>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</si>
  <si>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</si>
  <si>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</si>
  <si>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</si>
  <si>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</si>
  <si>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</si>
  <si>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</si>
  <si>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</si>
  <si>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</si>
  <si>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</si>
  <si>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</si>
  <si>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</si>
  <si>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</si>
  <si>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</si>
  <si>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</si>
  <si>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</si>
  <si>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</si>
  <si>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</si>
  <si>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</si>
  <si>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</si>
  <si>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</si>
  <si>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</si>
  <si>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</si>
  <si>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</si>
  <si>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</si>
  <si>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</si>
  <si>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</si>
  <si>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</si>
  <si>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</si>
  <si>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</si>
  <si>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</si>
  <si>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</si>
  <si>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</si>
  <si>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</si>
  <si>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</si>
  <si>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</si>
  <si>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</si>
  <si>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</si>
  <si>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</si>
  <si>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</si>
  <si>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</si>
  <si>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</si>
  <si>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</si>
  <si>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</si>
  <si>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</si>
  <si>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</si>
  <si>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</si>
  <si>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</si>
  <si>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</si>
  <si>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</si>
  <si>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</si>
  <si>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</si>
  <si>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</si>
  <si>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</si>
  <si>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</si>
  <si>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</si>
  <si>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</si>
  <si>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</si>
  <si>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</si>
  <si>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</si>
  <si>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</si>
  <si>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</si>
  <si>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</si>
  <si>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</si>
  <si>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</si>
  <si>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</si>
  <si>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</si>
  <si>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</si>
  <si>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</si>
  <si>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</si>
  <si>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</si>
  <si>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</si>
  <si>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</si>
  <si>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</si>
  <si>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</si>
  <si>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</si>
  <si>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</si>
  <si>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</si>
  <si>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</si>
  <si>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</si>
  <si>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</si>
  <si>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</si>
  <si>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</si>
  <si>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</si>
  <si>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</si>
  <si>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</si>
  <si>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</si>
  <si>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</si>
  <si>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</si>
  <si>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</si>
  <si>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</si>
  <si>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</si>
  <si>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</si>
  <si>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</si>
  <si>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</si>
  <si>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</si>
  <si>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</si>
  <si>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</si>
  <si>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</si>
  <si>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</si>
  <si>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</si>
  <si>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</si>
  <si>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</si>
  <si>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</si>
  <si>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</si>
  <si>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</si>
  <si>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</si>
  <si>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</si>
  <si>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</si>
  <si>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</si>
  <si>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</si>
  <si>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</si>
  <si>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</si>
  <si>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</si>
  <si>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</si>
  <si>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</si>
  <si>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</si>
  <si>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</si>
  <si>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</si>
  <si>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</si>
  <si>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</si>
  <si>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</si>
  <si>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</si>
  <si>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</si>
  <si>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</si>
  <si>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</si>
  <si>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</si>
  <si>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</si>
  <si>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</si>
  <si>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</si>
  <si>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</si>
  <si>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</si>
  <si>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</si>
  <si>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</si>
  <si>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</si>
  <si>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</si>
  <si>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</si>
  <si>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</si>
  <si>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</si>
  <si>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</si>
  <si>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</si>
  <si>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</si>
  <si>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</si>
  <si>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</si>
  <si>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</si>
  <si>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</si>
  <si>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</si>
  <si>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</si>
  <si>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</si>
  <si>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</si>
  <si>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</si>
  <si>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</si>
  <si>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</si>
  <si>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</si>
  <si>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</si>
  <si>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</si>
  <si>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</si>
  <si>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</si>
  <si>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</si>
  <si>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</si>
  <si>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</si>
  <si>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</si>
  <si>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</si>
  <si>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</si>
  <si>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</si>
  <si>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</si>
  <si>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</si>
  <si>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</si>
  <si>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</si>
  <si>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</si>
  <si>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</si>
  <si>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</si>
  <si>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</si>
  <si>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</si>
  <si>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</si>
  <si>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</si>
  <si>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</si>
  <si>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</si>
  <si>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</si>
  <si>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</si>
  <si>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</si>
  <si>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</si>
  <si>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</si>
  <si>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</si>
  <si>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</si>
  <si>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</si>
  <si>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</si>
  <si>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</si>
  <si>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</si>
  <si>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</si>
  <si>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</si>
  <si>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</si>
  <si>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</si>
  <si>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</si>
  <si>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</si>
  <si>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</si>
  <si>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</si>
  <si>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</si>
  <si>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</si>
  <si>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</si>
  <si>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</si>
  <si>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</si>
  <si>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</si>
  <si>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</si>
  <si>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</si>
  <si>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</si>
  <si>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</si>
  <si>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</si>
  <si>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</si>
  <si>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</si>
  <si>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</si>
  <si>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</si>
  <si>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</si>
  <si>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</si>
  <si>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</si>
  <si>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</si>
  <si>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</si>
  <si>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</si>
  <si>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</si>
  <si>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</si>
  <si>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</si>
  <si>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</si>
  <si>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</si>
  <si>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</si>
  <si>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</si>
  <si>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</si>
  <si>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</si>
  <si>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</si>
  <si>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</si>
  <si>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</si>
  <si>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</si>
  <si>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</si>
  <si>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</si>
  <si>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</si>
  <si>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</si>
  <si>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</si>
  <si>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</si>
  <si>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</si>
  <si>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</si>
  <si>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</si>
  <si>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</si>
  <si>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</si>
  <si>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</si>
  <si>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</si>
  <si>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</si>
  <si>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</si>
  <si>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</si>
  <si>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</si>
  <si>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</si>
  <si>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</si>
  <si>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</si>
  <si>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</si>
  <si>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</si>
  <si>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</si>
  <si>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</si>
  <si>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</si>
  <si>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</si>
  <si>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</si>
  <si>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</si>
  <si>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</si>
  <si>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</si>
  <si>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</si>
  <si>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</si>
  <si>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</si>
  <si>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</si>
  <si>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</si>
  <si>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</si>
  <si>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</si>
  <si>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</si>
  <si>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</si>
  <si>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</si>
  <si>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</si>
  <si>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</si>
  <si>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</si>
  <si>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</si>
  <si>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</si>
  <si>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</si>
  <si>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</si>
  <si>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</si>
  <si>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</si>
  <si>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</si>
  <si>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</si>
  <si>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</si>
  <si>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</si>
  <si>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</si>
  <si>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</si>
  <si>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</si>
  <si>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</si>
  <si>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</si>
  <si>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</si>
  <si>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</si>
  <si>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</si>
  <si>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</si>
  <si>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</si>
  <si>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</si>
  <si>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</si>
  <si>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</si>
  <si>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</si>
  <si>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</si>
  <si>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</si>
  <si>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</si>
  <si>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</si>
  <si>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</si>
  <si>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</si>
  <si>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</si>
  <si>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</si>
  <si>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</si>
  <si>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</si>
  <si>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</si>
  <si>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</si>
  <si>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</si>
  <si>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</si>
  <si>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</si>
  <si>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</si>
  <si>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</si>
  <si>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</si>
  <si>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</si>
  <si>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</si>
  <si>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</si>
  <si>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</si>
  <si>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</si>
  <si>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</si>
  <si>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</si>
  <si>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</si>
  <si>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</si>
  <si>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</si>
  <si>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</si>
  <si>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</si>
  <si>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</si>
  <si>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</si>
  <si>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</si>
  <si>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</si>
  <si>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</si>
  <si>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</si>
  <si>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</si>
  <si>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</si>
  <si>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</si>
  <si>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</si>
  <si>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</si>
  <si>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</si>
  <si>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</si>
  <si>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</si>
  <si>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</si>
  <si>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</si>
  <si>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</si>
  <si>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</si>
  <si>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</si>
  <si>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</si>
  <si>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</si>
  <si>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</si>
  <si>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</si>
  <si>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</si>
  <si>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</si>
  <si>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</si>
  <si>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</si>
  <si>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</si>
  <si>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</si>
  <si>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</si>
  <si>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</si>
  <si>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</si>
  <si>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</si>
  <si>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</si>
  <si>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</si>
  <si>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</si>
  <si>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</si>
  <si>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</si>
  <si>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</si>
  <si>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</si>
  <si>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</si>
  <si>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</si>
  <si>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</si>
  <si>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</si>
  <si>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</si>
  <si>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</si>
  <si>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</si>
  <si>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</si>
  <si>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</si>
  <si>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</si>
  <si>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</si>
  <si>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</si>
  <si>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</si>
  <si>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</si>
  <si>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</si>
  <si>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</si>
  <si>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</si>
  <si>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</si>
  <si>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</si>
  <si>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</si>
  <si>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</si>
  <si>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</si>
  <si>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</si>
  <si>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</si>
  <si>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</si>
  <si>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</si>
  <si>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</si>
  <si>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</si>
  <si>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</si>
  <si>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</si>
  <si>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</si>
  <si>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</si>
  <si>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</si>
  <si>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</si>
  <si>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</si>
  <si>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</si>
  <si>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</si>
  <si>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</si>
  <si>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</si>
  <si>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</si>
  <si>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</si>
  <si>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</si>
  <si>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</si>
  <si>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</si>
  <si>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</si>
  <si>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</si>
  <si>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</si>
  <si>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</si>
  <si>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</si>
  <si>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</si>
  <si>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</si>
  <si>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</si>
  <si>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</si>
  <si>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</si>
  <si>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</si>
  <si>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</si>
  <si>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</si>
  <si>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</si>
  <si>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</si>
  <si>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</si>
  <si>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</si>
  <si>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</si>
  <si>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</si>
  <si>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</si>
  <si>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</si>
  <si>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</si>
  <si>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</si>
  <si>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</si>
  <si>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</si>
  <si>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</si>
  <si>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</si>
  <si>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</si>
  <si>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</si>
  <si>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</si>
  <si>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</si>
  <si>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</si>
  <si>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</si>
  <si>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</si>
  <si>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</si>
  <si>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</si>
  <si>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</si>
  <si>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</si>
  <si>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</si>
  <si>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</si>
  <si>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</si>
  <si>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</si>
  <si>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</si>
  <si>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</si>
  <si>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</si>
  <si>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</si>
  <si>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</si>
  <si>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</si>
  <si>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</si>
  <si>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</si>
  <si>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</si>
  <si>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</si>
  <si>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</si>
  <si>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</si>
  <si>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</si>
  <si>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</si>
  <si>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</si>
  <si>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</si>
  <si>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</si>
  <si>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</si>
  <si>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</si>
  <si>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</si>
  <si>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</si>
  <si>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</si>
  <si>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</si>
  <si>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</si>
  <si>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</si>
  <si>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</si>
  <si>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</si>
  <si>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</si>
  <si>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</si>
  <si>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</si>
  <si>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</si>
  <si>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</si>
  <si>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</si>
  <si>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</si>
  <si>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</si>
  <si>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</si>
  <si>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</si>
  <si>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</si>
  <si>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</si>
  <si>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</si>
  <si>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</si>
  <si>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</si>
  <si>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</si>
  <si>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</si>
  <si>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</si>
  <si>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</si>
  <si>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</si>
  <si>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</si>
  <si>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</si>
  <si>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</si>
  <si>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</si>
  <si>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</si>
  <si>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</si>
  <si>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</si>
  <si>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</si>
  <si>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</si>
  <si>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</si>
  <si>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</si>
  <si>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</si>
  <si>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</si>
  <si>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</si>
  <si>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</si>
  <si>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</si>
  <si>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</si>
  <si>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</si>
  <si>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</si>
  <si>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</si>
  <si>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</si>
  <si>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</si>
  <si>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</si>
  <si>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</si>
  <si>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</si>
  <si>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</si>
  <si>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</si>
  <si>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</si>
  <si>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</si>
  <si>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</si>
  <si>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</si>
  <si>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</si>
  <si>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</si>
  <si>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</si>
  <si>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</si>
  <si>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</si>
  <si>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</si>
  <si>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</si>
  <si>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</si>
  <si>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</si>
  <si>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</si>
  <si>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</si>
  <si>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</si>
  <si>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</si>
  <si>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</si>
  <si>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</si>
  <si>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</si>
  <si>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</si>
  <si>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</si>
  <si>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</si>
  <si>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</si>
  <si>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</si>
  <si>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</si>
  <si>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</si>
  <si>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</si>
  <si>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</si>
  <si>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</si>
  <si>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</si>
  <si>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</si>
  <si>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</si>
  <si>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</si>
  <si>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</si>
  <si>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</si>
  <si>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</si>
  <si>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</si>
  <si>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</si>
  <si>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</si>
  <si>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</si>
  <si>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</si>
  <si>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</si>
  <si>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</si>
  <si>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</si>
  <si>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</si>
  <si>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</si>
  <si>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</si>
  <si>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</si>
  <si>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</si>
  <si>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</si>
  <si>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</si>
  <si>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</si>
  <si>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</si>
  <si>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</si>
  <si>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</si>
  <si>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</si>
  <si>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</si>
  <si>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</si>
  <si>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</si>
  <si>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</si>
  <si>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</si>
  <si>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</si>
  <si>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</si>
  <si>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</si>
  <si>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</si>
  <si>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</si>
  <si>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</si>
  <si>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</si>
  <si>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</si>
  <si>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</si>
  <si>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</si>
  <si>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</si>
  <si>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</si>
  <si>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</si>
  <si>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</si>
  <si>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</si>
  <si>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</si>
  <si>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</si>
  <si>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</si>
  <si>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</si>
  <si>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</si>
  <si>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</si>
  <si>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</si>
  <si>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</si>
  <si>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</si>
  <si>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</si>
  <si>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</si>
  <si>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</si>
  <si>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</si>
  <si>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</si>
  <si>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</si>
  <si>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</si>
  <si>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</si>
  <si>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</si>
  <si>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</si>
  <si>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</si>
  <si>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</si>
  <si>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</si>
  <si>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</si>
  <si>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</si>
  <si>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</si>
  <si>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</si>
  <si>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</si>
  <si>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</si>
  <si>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</si>
  <si>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</si>
  <si>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</si>
  <si>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</si>
  <si>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</si>
  <si>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</si>
  <si>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</si>
  <si>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</si>
  <si>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</si>
  <si>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</si>
  <si>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</si>
  <si>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</si>
  <si>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</si>
  <si>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</si>
  <si>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</si>
  <si>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</si>
  <si>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</si>
  <si>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</si>
  <si>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</si>
  <si>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</si>
  <si>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</si>
  <si>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</si>
  <si>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</si>
  <si>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</si>
  <si>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</si>
  <si>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</si>
  <si>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</si>
  <si>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</si>
  <si>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</si>
  <si>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</si>
  <si>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</si>
  <si>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</si>
  <si>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</si>
  <si>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</si>
  <si>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</si>
  <si>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</si>
  <si>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</si>
  <si>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</si>
  <si>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</si>
  <si>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</si>
  <si>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</si>
  <si>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</si>
  <si>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</si>
  <si>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</si>
  <si>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</si>
  <si>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</si>
  <si>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</si>
  <si>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</si>
  <si>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</si>
  <si>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</si>
  <si>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</si>
  <si>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</si>
  <si>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</si>
  <si>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</si>
  <si>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</si>
  <si>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</si>
  <si>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</si>
  <si>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</si>
  <si>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</si>
  <si>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</si>
  <si>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</si>
  <si>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</si>
  <si>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</si>
  <si>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</si>
  <si>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</si>
  <si>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</si>
  <si>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</si>
  <si>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</si>
  <si>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</si>
  <si>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</si>
  <si>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</si>
  <si>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</si>
  <si>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</si>
  <si>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</si>
  <si>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</si>
  <si>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</si>
  <si>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</si>
  <si>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</si>
  <si>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</si>
  <si>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</si>
  <si>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</si>
  <si>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</si>
  <si>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</si>
  <si>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</si>
  <si>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</si>
  <si>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</si>
  <si>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</si>
  <si>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</si>
  <si>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</si>
  <si>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</si>
  <si>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</si>
  <si>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</si>
  <si>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</si>
  <si>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</si>
  <si>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</si>
  <si>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</si>
  <si>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</si>
  <si>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</si>
  <si>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</si>
  <si>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</si>
  <si>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</si>
  <si>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</si>
  <si>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</si>
  <si>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</si>
  <si>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</si>
  <si>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</si>
  <si>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</si>
  <si>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</si>
  <si>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</si>
  <si>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</si>
  <si>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</si>
  <si>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</si>
  <si>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</si>
  <si>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</si>
  <si>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</si>
  <si>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</si>
  <si>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</si>
  <si>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</si>
  <si>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</si>
  <si>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</si>
  <si>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</si>
  <si>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</si>
  <si>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</si>
  <si>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</si>
  <si>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</si>
  <si>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</si>
  <si>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</si>
  <si>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</si>
  <si>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</si>
  <si>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</si>
  <si>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</si>
  <si>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</si>
  <si>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</si>
  <si>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</si>
  <si>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</si>
  <si>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</si>
  <si>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</si>
  <si>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</si>
  <si>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</si>
  <si>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</si>
  <si>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</si>
  <si>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</si>
  <si>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</si>
  <si>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</si>
  <si>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</si>
  <si>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</si>
  <si>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</si>
  <si>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</si>
  <si>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</si>
  <si>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</si>
  <si>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</si>
  <si>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</si>
  <si>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</si>
  <si>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</si>
  <si>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</si>
  <si>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</si>
  <si>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</si>
  <si>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</si>
  <si>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</si>
  <si>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</si>
  <si>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</si>
  <si>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</si>
  <si>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</si>
  <si>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</si>
  <si>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</si>
  <si>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</si>
  <si>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</si>
  <si>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</si>
  <si>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</si>
  <si>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</si>
  <si>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</si>
  <si>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</si>
  <si>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</si>
  <si>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</si>
  <si>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</si>
  <si>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</si>
  <si>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</si>
  <si>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</si>
  <si>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</si>
  <si>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</si>
  <si>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</si>
  <si>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</si>
  <si>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</si>
  <si>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</si>
  <si>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</si>
  <si>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</si>
  <si>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</si>
  <si>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</si>
  <si>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</si>
  <si>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</si>
  <si>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</si>
  <si>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</si>
  <si>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</si>
  <si>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</si>
  <si>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</si>
  <si>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</si>
  <si>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</si>
  <si>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</si>
  <si>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</si>
  <si>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</si>
  <si>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</si>
  <si>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</si>
  <si>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</si>
  <si>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</si>
  <si>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</si>
  <si>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</si>
  <si>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</si>
  <si>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</si>
  <si>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</si>
  <si>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</si>
  <si>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</si>
  <si>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</si>
  <si>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</si>
  <si>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</si>
  <si>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</si>
  <si>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</si>
  <si>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</si>
  <si>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</si>
  <si>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</si>
  <si>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</si>
  <si>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</si>
  <si>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</si>
  <si>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</si>
  <si>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</si>
  <si>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</si>
  <si>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</si>
  <si>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</si>
  <si>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</si>
  <si>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</si>
  <si>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</si>
  <si>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</si>
  <si>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</si>
  <si>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</si>
  <si>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</si>
  <si>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</si>
  <si>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</si>
  <si>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</si>
  <si>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</si>
  <si>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</si>
  <si>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</si>
  <si>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</si>
  <si>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</si>
  <si>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</si>
  <si>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</si>
  <si>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</si>
  <si>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</si>
  <si>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</si>
  <si>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</si>
  <si>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</si>
  <si>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</si>
  <si>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</si>
  <si>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</si>
  <si>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</si>
  <si>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</si>
  <si>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</si>
  <si>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</si>
  <si>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</si>
  <si>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</si>
  <si>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</si>
  <si>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</si>
  <si>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</si>
  <si>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</si>
  <si>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</si>
  <si>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</si>
  <si>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</si>
  <si>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</si>
  <si>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</si>
  <si>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</si>
  <si>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</si>
  <si>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</si>
  <si>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</si>
  <si>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</si>
  <si>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</si>
  <si>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</si>
  <si>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</si>
  <si>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</si>
  <si>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</si>
  <si>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</si>
  <si>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</si>
  <si>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</si>
  <si>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</si>
  <si>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</si>
  <si>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</si>
  <si>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</si>
  <si>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</si>
  <si>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</si>
  <si>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</si>
  <si>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</si>
  <si>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</si>
  <si>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</si>
  <si>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</si>
  <si>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</si>
  <si>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</si>
  <si>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</si>
  <si>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</si>
  <si>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</si>
  <si>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</si>
  <si>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</si>
  <si>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</si>
  <si>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</si>
  <si>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</si>
  <si>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</si>
  <si>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</si>
  <si>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</si>
  <si>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</si>
  <si>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</si>
  <si>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</si>
  <si>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</si>
  <si>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</si>
  <si>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</si>
  <si>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</si>
  <si>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</si>
  <si>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</si>
  <si>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</si>
  <si>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</si>
  <si>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</si>
  <si>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</si>
  <si>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</si>
  <si>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</si>
  <si>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</si>
  <si>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</si>
  <si>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</si>
  <si>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</si>
  <si>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</si>
  <si>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</si>
  <si>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</si>
  <si>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</si>
  <si>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</si>
  <si>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</si>
  <si>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</si>
  <si>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</si>
  <si>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</si>
  <si>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</si>
  <si>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</si>
  <si>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</si>
  <si>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</si>
  <si>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</si>
  <si>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</si>
  <si>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</si>
  <si>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</si>
  <si>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</si>
  <si>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</si>
  <si>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</si>
  <si>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</si>
  <si>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</si>
  <si>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</si>
  <si>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</si>
  <si>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</si>
  <si>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</si>
  <si>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</si>
  <si>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</si>
  <si>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</si>
  <si>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</si>
  <si>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</si>
  <si>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</si>
  <si>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</si>
  <si>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</si>
  <si>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</si>
  <si>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</si>
  <si>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</si>
  <si>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</si>
  <si>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</si>
  <si>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</si>
  <si>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</si>
  <si>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</si>
  <si>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</si>
  <si>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</si>
  <si>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</si>
  <si>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</si>
  <si>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</si>
  <si>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</si>
  <si>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</si>
  <si>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</si>
  <si>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</si>
  <si>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</si>
  <si>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</si>
  <si>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</si>
  <si>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</si>
  <si>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</si>
  <si>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</si>
  <si>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</si>
  <si>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</si>
  <si>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</si>
  <si>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</si>
  <si>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</si>
  <si>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</si>
  <si>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</si>
  <si>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</si>
  <si>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</si>
  <si>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</si>
  <si>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</si>
  <si>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</si>
  <si>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</si>
  <si>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</si>
  <si>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</si>
  <si>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</si>
  <si>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</si>
  <si>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</si>
  <si>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</si>
  <si>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</si>
  <si>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</si>
  <si>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</si>
  <si>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</si>
  <si>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</si>
  <si>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</si>
  <si>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</si>
  <si>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</si>
  <si>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</si>
  <si>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</si>
  <si>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</si>
  <si>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</si>
  <si>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</si>
  <si>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</si>
  <si>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</si>
  <si>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</si>
  <si>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</si>
  <si>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</si>
  <si>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</si>
  <si>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</si>
  <si>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</si>
  <si>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</si>
  <si>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</si>
  <si>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</si>
  <si>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</si>
  <si>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</si>
  <si>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</si>
  <si>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</si>
  <si>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</si>
  <si>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</si>
  <si>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</si>
  <si>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</si>
  <si>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</si>
  <si>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</si>
  <si>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</si>
  <si>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</si>
  <si>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</si>
  <si>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</si>
  <si>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</si>
  <si>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</si>
  <si>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</si>
  <si>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</si>
  <si>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</si>
  <si>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</si>
  <si>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</si>
  <si>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</si>
  <si>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</si>
  <si>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</si>
  <si>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</si>
  <si>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</si>
  <si>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</si>
  <si>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</si>
  <si>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</si>
  <si>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</si>
  <si>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</si>
  <si>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</si>
  <si>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</si>
  <si>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</si>
  <si>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</si>
  <si>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</si>
  <si>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</si>
  <si>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</si>
  <si>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</si>
  <si>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</si>
  <si>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</si>
  <si>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</si>
  <si>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</si>
  <si>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</si>
  <si>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</si>
  <si>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</si>
  <si>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</si>
  <si>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</si>
  <si>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</si>
  <si>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</si>
  <si>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</si>
  <si>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</si>
  <si>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</si>
  <si>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</si>
  <si>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</si>
  <si>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</si>
  <si>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</si>
  <si>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</si>
  <si>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</si>
  <si>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</si>
  <si>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</si>
  <si>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</si>
  <si>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</si>
  <si>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</si>
  <si>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</si>
  <si>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</si>
  <si>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</si>
  <si>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</si>
  <si>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</si>
  <si>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</si>
  <si>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</si>
  <si>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</si>
  <si>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</si>
  <si>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</si>
  <si>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</si>
  <si>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</si>
  <si>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</si>
  <si>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</si>
  <si>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</si>
  <si>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</si>
  <si>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</si>
  <si>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</si>
  <si>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</si>
  <si>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</si>
  <si>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</si>
  <si>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</si>
  <si>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</si>
  <si>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</si>
  <si>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</si>
  <si>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</si>
  <si>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</si>
  <si>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</si>
  <si>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</si>
  <si>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</si>
  <si>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</si>
  <si>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</si>
  <si>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</si>
  <si>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</si>
  <si>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</si>
  <si>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</si>
  <si>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</si>
  <si>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</si>
  <si>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</si>
  <si>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</si>
  <si>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</si>
  <si>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</si>
  <si>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</si>
  <si>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</si>
  <si>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</si>
  <si>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</si>
  <si>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</si>
  <si>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</si>
  <si>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</si>
  <si>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</si>
  <si>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</si>
  <si>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</si>
  <si>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</si>
  <si>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</si>
  <si>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</si>
  <si>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</si>
  <si>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</si>
  <si>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</si>
  <si>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</si>
  <si>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</si>
  <si>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</si>
  <si>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</si>
  <si>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</si>
  <si>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</si>
  <si>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</si>
  <si>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</si>
  <si>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</si>
  <si>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</si>
  <si>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</si>
  <si>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</si>
  <si>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</si>
  <si>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</si>
  <si>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</si>
  <si>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</si>
  <si>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</si>
  <si>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</si>
  <si>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</si>
  <si>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</si>
  <si>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</si>
  <si>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</si>
  <si>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</si>
  <si>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</si>
  <si>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</si>
  <si>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</si>
  <si>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</si>
  <si>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</si>
  <si>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</si>
  <si>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</si>
  <si>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</si>
  <si>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</si>
  <si>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</si>
  <si>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</si>
  <si>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</si>
  <si>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</si>
  <si>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</si>
  <si>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</si>
  <si>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</si>
  <si>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</si>
  <si>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</si>
  <si>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</si>
  <si>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</si>
  <si>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</si>
  <si>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</si>
  <si>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</si>
  <si>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</si>
  <si>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</si>
  <si>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</si>
  <si>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</si>
  <si>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</si>
  <si>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</si>
  <si>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</si>
  <si>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</si>
  <si>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</si>
  <si>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</si>
  <si>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</si>
  <si>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</si>
  <si>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</si>
  <si>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</si>
  <si>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</si>
  <si>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</si>
  <si>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</si>
  <si>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</si>
  <si>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</si>
  <si>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</si>
  <si>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</si>
  <si>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</si>
  <si>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</si>
  <si>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</si>
  <si>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</si>
  <si>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</si>
  <si>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</si>
  <si>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</si>
  <si>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</si>
  <si>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</si>
  <si>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</si>
  <si>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</si>
  <si>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</si>
  <si>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</si>
  <si>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</si>
  <si>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</si>
  <si>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</si>
  <si>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</si>
  <si>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</si>
  <si>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</si>
  <si>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</si>
  <si>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</si>
  <si>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</si>
  <si>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</si>
  <si>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</si>
  <si>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</si>
  <si>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</si>
  <si>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</si>
  <si>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</si>
  <si>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</si>
  <si>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</si>
  <si>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</si>
  <si>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</si>
  <si>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</si>
  <si>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</si>
  <si>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</si>
  <si>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</si>
  <si>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</si>
  <si>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</si>
  <si>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</si>
  <si>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</si>
  <si>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</si>
  <si>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</si>
  <si>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</si>
  <si>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</si>
  <si>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</si>
  <si>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</si>
  <si>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</si>
  <si>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</si>
  <si>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</si>
  <si>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</si>
  <si>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</si>
  <si>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</si>
  <si>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</si>
  <si>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</si>
  <si>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</si>
  <si>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</si>
  <si>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</si>
  <si>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</si>
  <si>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</si>
  <si>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</si>
  <si>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</si>
  <si>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</si>
  <si>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</si>
  <si>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</si>
  <si>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</si>
  <si>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</si>
  <si>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</si>
  <si>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</si>
  <si>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</si>
  <si>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</si>
  <si>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</si>
  <si>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</si>
  <si>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</si>
  <si>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</si>
  <si>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</si>
  <si>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</si>
  <si>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</si>
  <si>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</si>
  <si>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</si>
  <si>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</si>
  <si>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</si>
  <si>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</si>
  <si>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</si>
  <si>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</si>
  <si>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</si>
  <si>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</si>
  <si>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</si>
  <si>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</si>
  <si>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</si>
  <si>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</si>
  <si>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</si>
  <si>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</si>
  <si>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</si>
  <si>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</si>
  <si>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</si>
  <si>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</si>
  <si>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</si>
  <si>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</si>
  <si>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</si>
  <si>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</si>
  <si>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</si>
  <si>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</si>
  <si>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</si>
  <si>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</si>
  <si>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</si>
  <si>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</si>
  <si>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</si>
  <si>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</si>
  <si>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</si>
  <si>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</si>
  <si>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</si>
  <si>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</si>
  <si>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</si>
  <si>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</si>
  <si>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</si>
  <si>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</si>
  <si>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</si>
  <si>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</si>
  <si>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</si>
  <si>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</si>
  <si>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</si>
  <si>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</si>
  <si>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</si>
  <si>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</si>
  <si>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</si>
  <si>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</si>
  <si>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</si>
  <si>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</si>
  <si>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</si>
  <si>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</si>
  <si>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</si>
  <si>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</si>
  <si>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</si>
  <si>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</si>
  <si>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</si>
  <si>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</si>
  <si>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</si>
  <si>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</si>
  <si>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</si>
  <si>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</si>
  <si>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</si>
  <si>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</si>
  <si>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</si>
  <si>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</si>
  <si>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</si>
  <si>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</si>
  <si>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</si>
  <si>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</si>
  <si>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</si>
  <si>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</si>
  <si>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</si>
  <si>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</si>
  <si>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</si>
  <si>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</si>
  <si>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</si>
  <si>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</si>
  <si>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</si>
  <si>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</si>
  <si>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</si>
  <si>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</si>
  <si>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</si>
  <si>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</si>
  <si>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</si>
  <si>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</si>
  <si>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</si>
  <si>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</si>
  <si>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</si>
  <si>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</si>
  <si>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</si>
  <si>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</si>
  <si>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</si>
  <si>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</si>
  <si>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</si>
  <si>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</si>
  <si>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</si>
  <si>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</si>
  <si>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</si>
  <si>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</si>
  <si>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</si>
  <si>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</si>
  <si>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</si>
  <si>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</si>
  <si>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</si>
  <si>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</si>
  <si>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</si>
  <si>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</si>
  <si>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</si>
  <si>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</si>
  <si>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</si>
  <si>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</si>
  <si>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</si>
  <si>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</si>
  <si>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</si>
  <si>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</si>
  <si>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</si>
  <si>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</si>
  <si>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</si>
  <si>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</si>
  <si>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</si>
  <si>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</si>
  <si>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</si>
  <si>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</si>
  <si>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</si>
  <si>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</si>
  <si>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</si>
  <si>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</si>
  <si>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</si>
  <si>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</si>
  <si>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</si>
  <si>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</si>
  <si>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</si>
  <si>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</si>
  <si>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</si>
  <si>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</si>
  <si>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</si>
  <si>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</si>
  <si>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</si>
  <si>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</si>
  <si>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</si>
  <si>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</si>
  <si>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</si>
  <si>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</si>
  <si>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</si>
  <si>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</si>
  <si>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</si>
  <si>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</si>
  <si>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</si>
  <si>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</si>
  <si>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</si>
  <si>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</si>
  <si>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</si>
  <si>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</si>
  <si>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</si>
  <si>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</si>
  <si>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</si>
  <si>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</si>
  <si>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</si>
  <si>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</si>
  <si>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</si>
  <si>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</si>
  <si>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</si>
  <si>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</si>
  <si>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</si>
  <si>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</si>
  <si>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</si>
  <si>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</si>
  <si>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</si>
  <si>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</si>
  <si>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</si>
  <si>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</si>
  <si>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</si>
  <si>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</si>
  <si>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</si>
  <si>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</si>
  <si>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</si>
  <si>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</si>
  <si>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</si>
  <si>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</si>
  <si>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</si>
  <si>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</si>
  <si>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</si>
  <si>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</si>
  <si>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</si>
  <si>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</si>
  <si>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</si>
  <si>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</si>
  <si>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</si>
  <si>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</si>
  <si>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</si>
  <si>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</si>
  <si>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</si>
  <si>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</si>
  <si>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</si>
  <si>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</si>
  <si>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</si>
  <si>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</si>
  <si>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</si>
  <si>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</si>
  <si>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</si>
  <si>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</si>
  <si>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</si>
  <si>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</si>
  <si>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</si>
  <si>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</si>
  <si>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</si>
  <si>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</si>
  <si>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</si>
  <si>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</si>
  <si>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</si>
  <si>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</si>
  <si>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</si>
  <si>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</si>
  <si>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</si>
  <si>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</si>
  <si>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</si>
  <si>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</si>
  <si>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</si>
  <si>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</si>
  <si>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</si>
  <si>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</si>
  <si>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</si>
  <si>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</si>
  <si>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</si>
  <si>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</si>
  <si>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</si>
  <si>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</si>
  <si>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</si>
  <si>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</si>
  <si>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</si>
  <si>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</si>
  <si>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</si>
  <si>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</si>
  <si>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</si>
  <si>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</si>
  <si>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</si>
  <si>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</si>
  <si>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</si>
  <si>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</si>
  <si>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</si>
  <si>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</si>
  <si>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</si>
  <si>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</si>
  <si>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</si>
  <si>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</si>
  <si>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</si>
  <si>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</si>
  <si>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</si>
  <si>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</si>
  <si>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</si>
  <si>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</si>
  <si>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</si>
  <si>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</si>
  <si>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</si>
  <si>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</si>
  <si>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</si>
  <si>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</si>
  <si>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</si>
  <si>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</si>
  <si>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</si>
  <si>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</si>
  <si>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</si>
  <si>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</si>
  <si>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</si>
  <si>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</si>
  <si>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</si>
  <si>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</si>
  <si>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</si>
  <si>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</si>
  <si>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</si>
  <si>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</si>
  <si>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</si>
  <si>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</si>
  <si>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</si>
  <si>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</si>
  <si>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</si>
  <si>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</si>
  <si>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</si>
  <si>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</si>
  <si>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</si>
  <si>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</si>
  <si>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</si>
  <si>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</si>
  <si>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</si>
  <si>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</si>
  <si>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</si>
  <si>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</si>
  <si>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</si>
  <si>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</si>
  <si>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</si>
  <si>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</si>
  <si>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</si>
  <si>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</si>
  <si>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</si>
  <si>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</si>
  <si>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</si>
  <si>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</si>
  <si>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</si>
  <si>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</si>
  <si>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</si>
  <si>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</si>
  <si>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</si>
  <si>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</si>
  <si>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</si>
  <si>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</si>
  <si>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</si>
  <si>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</si>
  <si>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</si>
  <si>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</si>
  <si>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</si>
  <si>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</si>
  <si>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</si>
  <si>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</si>
  <si>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</si>
  <si>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</si>
  <si>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</si>
  <si>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</si>
  <si>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</si>
  <si>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</si>
  <si>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</si>
  <si>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</si>
  <si>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</si>
  <si>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</si>
  <si>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</si>
  <si>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</si>
  <si>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</si>
  <si>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</si>
  <si>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</si>
  <si>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</si>
  <si>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</si>
  <si>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</si>
  <si>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</si>
  <si>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</si>
  <si>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</si>
  <si>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</si>
  <si>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</si>
  <si>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</si>
  <si>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</si>
  <si>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</si>
  <si>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</si>
  <si>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</si>
  <si>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</si>
  <si>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</si>
  <si>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</si>
  <si>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</si>
  <si>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</si>
  <si>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</si>
  <si>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</si>
  <si>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</si>
  <si>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</si>
  <si>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</si>
  <si>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</si>
  <si>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</si>
  <si>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</si>
  <si>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</si>
  <si>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</si>
  <si>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</si>
  <si>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</si>
  <si>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</si>
  <si>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</si>
  <si>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</si>
  <si>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</si>
  <si>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</si>
  <si>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</si>
  <si>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</si>
  <si>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</si>
  <si>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</si>
  <si>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</si>
  <si>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</si>
  <si>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</si>
  <si>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</si>
  <si>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</si>
  <si>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</si>
  <si>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</si>
  <si>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</si>
  <si>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</si>
  <si>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</si>
  <si>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</si>
  <si>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</si>
  <si>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</si>
  <si>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</si>
  <si>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</si>
  <si>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</si>
  <si>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</si>
  <si>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</si>
  <si>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</si>
  <si>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</si>
  <si>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</si>
  <si>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</si>
  <si>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</si>
  <si>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</si>
  <si>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</si>
  <si>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</si>
  <si>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</si>
  <si>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</si>
  <si>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</si>
  <si>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</si>
  <si>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</si>
  <si>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</si>
  <si>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</si>
  <si>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</si>
  <si>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</si>
  <si>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</si>
  <si>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</si>
  <si>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</si>
  <si>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</si>
  <si>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</si>
  <si>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</si>
  <si>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</si>
  <si>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</si>
  <si>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</si>
  <si>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</si>
  <si>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</si>
  <si>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</si>
  <si>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</si>
  <si>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</si>
  <si>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</si>
  <si>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</si>
  <si>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</si>
  <si>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</si>
  <si>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</si>
  <si>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</si>
  <si>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</si>
  <si>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</si>
  <si>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</si>
  <si>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</si>
  <si>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</si>
  <si>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</si>
  <si>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</si>
  <si>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</si>
  <si>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</si>
  <si>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</si>
  <si>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</si>
  <si>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</si>
  <si>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</si>
  <si>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</si>
  <si>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</si>
  <si>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</si>
  <si>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</si>
  <si>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</si>
  <si>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</si>
  <si>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</si>
  <si>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</si>
  <si>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</si>
  <si>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</si>
  <si>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</si>
  <si>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</si>
  <si>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</si>
  <si>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</si>
  <si>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</si>
  <si>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</si>
  <si>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</si>
  <si>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</si>
  <si>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</si>
  <si>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</si>
  <si>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</si>
  <si>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</si>
  <si>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</si>
  <si>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</si>
  <si>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</si>
  <si>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</si>
  <si>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</si>
  <si>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</si>
  <si>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</si>
  <si>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</si>
  <si>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</si>
  <si>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</si>
  <si>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</si>
  <si>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</si>
  <si>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</si>
  <si>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</si>
  <si>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</si>
  <si>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</si>
  <si>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</si>
  <si>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</si>
  <si>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</si>
  <si>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</si>
  <si>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</si>
  <si>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</si>
  <si>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</si>
  <si>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</si>
  <si>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</si>
  <si>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</si>
  <si>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</si>
  <si>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</si>
  <si>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</si>
  <si>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</si>
  <si>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</si>
  <si>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</si>
  <si>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</si>
  <si>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</si>
  <si>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</si>
  <si>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</si>
  <si>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</si>
  <si>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</si>
  <si>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</si>
  <si>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</si>
  <si>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</si>
  <si>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</si>
  <si>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</si>
  <si>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</si>
  <si>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</si>
  <si>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</si>
  <si>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</si>
  <si>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</si>
  <si>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</si>
  <si>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</si>
  <si>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</si>
  <si>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</si>
  <si>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</si>
  <si>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</si>
  <si>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</si>
  <si>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</si>
  <si>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</si>
  <si>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</si>
  <si>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</si>
  <si>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</si>
  <si>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</si>
  <si>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</si>
  <si>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</si>
  <si>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</si>
  <si>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</si>
  <si>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</si>
  <si>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</si>
  <si>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</si>
  <si>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</si>
  <si>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</si>
  <si>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</si>
  <si>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</si>
  <si>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</si>
  <si>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</si>
  <si>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</si>
  <si>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</si>
  <si>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</si>
  <si>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</si>
  <si>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</si>
  <si>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</si>
  <si>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</si>
  <si>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</si>
  <si>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</si>
  <si>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</si>
  <si>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</si>
  <si>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</si>
  <si>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</si>
  <si>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</si>
  <si>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</si>
  <si>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</si>
  <si>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</si>
  <si>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</si>
  <si>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</si>
  <si>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</si>
  <si>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</si>
  <si>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</si>
  <si>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</si>
  <si>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</si>
  <si>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</si>
  <si>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</si>
  <si>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</si>
  <si>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</si>
  <si>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</si>
  <si>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</si>
  <si>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</si>
  <si>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</si>
  <si>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</si>
  <si>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</si>
  <si>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</si>
  <si>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</si>
  <si>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</si>
  <si>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</si>
  <si>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</si>
  <si>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</si>
  <si>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</si>
  <si>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</si>
  <si>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</si>
  <si>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</si>
  <si>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</si>
  <si>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</si>
  <si>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</si>
  <si>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</si>
  <si>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</si>
  <si>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</si>
  <si>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</si>
  <si>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</si>
  <si>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</si>
  <si>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</si>
  <si>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</si>
  <si>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</si>
  <si>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</si>
  <si>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</si>
  <si>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</si>
  <si>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</si>
  <si>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</si>
  <si>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</si>
  <si>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</si>
  <si>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</si>
  <si>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</si>
  <si>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</si>
  <si>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</si>
  <si>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</si>
  <si>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</si>
  <si>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</si>
  <si>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</si>
  <si>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</si>
  <si>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</si>
  <si>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</si>
  <si>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</si>
  <si>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</si>
  <si>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</si>
  <si>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</si>
  <si>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</si>
  <si>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</si>
  <si>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</si>
  <si>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</si>
  <si>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</si>
  <si>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</si>
  <si>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</si>
  <si>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</si>
  <si>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</si>
  <si>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</si>
  <si>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</si>
  <si>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</si>
  <si>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</si>
  <si>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</si>
  <si>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</si>
  <si>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</si>
  <si>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</si>
  <si>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</si>
  <si>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</si>
  <si>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</si>
  <si>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</si>
  <si>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</si>
  <si>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</si>
  <si>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</si>
  <si>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</si>
  <si>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</si>
  <si>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</si>
  <si>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</si>
  <si>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</si>
  <si>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</si>
  <si>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</si>
  <si>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</si>
  <si>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</si>
  <si>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</si>
  <si>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</si>
  <si>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</si>
  <si>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</si>
  <si>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</si>
  <si>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</si>
  <si>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</si>
  <si>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</si>
  <si>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</si>
  <si>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</si>
  <si>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</si>
  <si>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</si>
  <si>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</si>
  <si>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</si>
  <si>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</si>
  <si>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</si>
  <si>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</si>
  <si>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</si>
  <si>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</si>
  <si>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</si>
  <si>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</si>
  <si>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</si>
  <si>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</si>
  <si>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</si>
  <si>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</si>
  <si>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</si>
  <si>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</si>
  <si>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</si>
  <si>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</si>
  <si>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</si>
  <si>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</si>
  <si>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</si>
  <si>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</si>
  <si>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</si>
  <si>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</si>
  <si>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</si>
  <si>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</si>
  <si>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</si>
  <si>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</si>
  <si>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</si>
  <si>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</si>
  <si>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</si>
  <si>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</si>
  <si>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</si>
  <si>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</si>
  <si>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</si>
  <si>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</si>
  <si>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</si>
  <si>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</si>
  <si>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</si>
  <si>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</si>
  <si>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</si>
  <si>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</si>
  <si>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</si>
  <si>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</si>
  <si>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</si>
  <si>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</si>
  <si>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</si>
  <si>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</si>
  <si>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</si>
  <si>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</si>
  <si>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</si>
  <si>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</si>
  <si>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</si>
  <si>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</si>
  <si>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</si>
  <si>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</si>
  <si>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</si>
  <si>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</si>
  <si>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</si>
  <si>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</si>
  <si>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</si>
  <si>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</si>
  <si>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</si>
  <si>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</si>
  <si>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</si>
  <si>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</si>
  <si>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</si>
  <si>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</si>
  <si>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</si>
  <si>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</si>
  <si>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</si>
  <si>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</si>
  <si>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</si>
  <si>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</si>
  <si>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</si>
  <si>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</si>
  <si>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</si>
  <si>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</si>
  <si>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</si>
  <si>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</si>
  <si>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</si>
  <si>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</si>
  <si>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</si>
  <si>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</si>
  <si>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</si>
  <si>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</si>
  <si>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</si>
  <si>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</si>
  <si>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</si>
  <si>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</si>
  <si>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</si>
  <si>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</si>
  <si>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</si>
  <si>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</si>
  <si>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</si>
  <si>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</si>
  <si>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</si>
  <si>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</si>
  <si>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</si>
  <si>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</si>
  <si>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</si>
  <si>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</si>
  <si>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</si>
  <si>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</si>
  <si>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</si>
  <si>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</si>
  <si>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</si>
  <si>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</si>
  <si>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</si>
  <si>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</si>
  <si>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</si>
  <si>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</si>
  <si>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</si>
  <si>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</si>
  <si>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</si>
  <si>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</si>
  <si>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</si>
  <si>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</si>
  <si>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</si>
  <si>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</si>
  <si>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</si>
  <si>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</si>
  <si>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</si>
  <si>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</si>
  <si>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</si>
  <si>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</si>
  <si>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</si>
  <si>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</si>
  <si>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</si>
  <si>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</si>
  <si>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</si>
  <si>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</si>
  <si>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</si>
  <si>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</si>
  <si>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</si>
  <si>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</si>
  <si>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</si>
  <si>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</si>
  <si>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</si>
  <si>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</si>
  <si>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</si>
  <si>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</si>
  <si>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</si>
  <si>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</si>
  <si>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</si>
  <si>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</si>
  <si>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</si>
  <si>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</si>
  <si>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</si>
  <si>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</si>
  <si>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</si>
  <si>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</si>
  <si>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</si>
  <si>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</si>
  <si>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</si>
  <si>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</si>
  <si>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</si>
  <si>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</si>
  <si>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</si>
  <si>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</si>
  <si>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</si>
  <si>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</si>
  <si>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</si>
  <si>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</si>
  <si>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</si>
  <si>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</si>
  <si>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</si>
  <si>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</si>
  <si>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</si>
  <si>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</si>
  <si>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</si>
  <si>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</si>
  <si>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</si>
  <si>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</si>
  <si>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</si>
  <si>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</si>
  <si>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</si>
  <si>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</si>
  <si>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</si>
  <si>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</si>
  <si>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</si>
  <si>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</si>
  <si>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</si>
  <si>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</si>
  <si>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</si>
  <si>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</si>
  <si>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</si>
  <si>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</si>
  <si>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</si>
  <si>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</si>
  <si>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</si>
  <si>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</si>
  <si>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</si>
  <si>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</si>
  <si>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</si>
  <si>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</si>
  <si>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</si>
  <si>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</si>
  <si>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</si>
  <si>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</si>
  <si>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</si>
  <si>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</si>
  <si>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</si>
  <si>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</si>
  <si>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</si>
  <si>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</si>
  <si>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</si>
  <si>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</si>
  <si>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</si>
  <si>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</si>
  <si>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</si>
  <si>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</si>
  <si>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</si>
  <si>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</si>
  <si>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</si>
  <si>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</si>
  <si>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</si>
  <si>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</si>
  <si>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</si>
  <si>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</si>
  <si>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</si>
  <si>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</si>
  <si>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</si>
  <si>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</si>
  <si>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</si>
  <si>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</si>
  <si>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</si>
  <si>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</si>
  <si>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</si>
  <si>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</si>
  <si>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</si>
  <si>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</si>
  <si>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</si>
  <si>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</si>
  <si>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</si>
  <si>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</si>
  <si>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</si>
  <si>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</si>
  <si>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</si>
  <si>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</si>
  <si>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</si>
  <si>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</si>
  <si>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</si>
  <si>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</si>
  <si>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</si>
  <si>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</si>
  <si>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</si>
  <si>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</si>
  <si>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</si>
  <si>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</si>
  <si>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</si>
  <si>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</si>
  <si>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</si>
  <si>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</si>
  <si>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</si>
  <si>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</si>
  <si>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</si>
  <si>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</si>
  <si>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</si>
  <si>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</si>
  <si>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</si>
  <si>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</si>
  <si>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</si>
  <si>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</si>
  <si>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</si>
  <si>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</si>
  <si>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</si>
  <si>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</si>
  <si>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</si>
  <si>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</si>
  <si>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</si>
  <si>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</si>
  <si>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</si>
  <si>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</si>
  <si>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</si>
  <si>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</si>
  <si>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</si>
  <si>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</si>
  <si>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</si>
  <si>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</si>
  <si>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</si>
  <si>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</si>
  <si>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</si>
  <si>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</si>
  <si>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</si>
  <si>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</si>
  <si>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</si>
  <si>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</si>
  <si>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</si>
  <si>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</si>
  <si>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</si>
  <si>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</si>
  <si>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</si>
  <si>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</si>
  <si>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</si>
  <si>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</si>
  <si>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</si>
  <si>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</si>
  <si>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</si>
  <si>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</si>
  <si>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</si>
  <si>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</si>
  <si>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</si>
  <si>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</si>
  <si>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</si>
  <si>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</si>
  <si>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</si>
  <si>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</si>
  <si>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</si>
  <si>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</si>
  <si>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</si>
  <si>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</si>
  <si>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</si>
  <si>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</si>
  <si>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</si>
  <si>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</si>
  <si>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</si>
  <si>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</si>
  <si>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</si>
  <si>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</si>
  <si>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</si>
  <si>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</si>
  <si>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</si>
  <si>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</si>
  <si>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</si>
  <si>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</si>
  <si>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</si>
  <si>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</si>
  <si>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</si>
  <si>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</si>
  <si>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</si>
  <si>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</si>
  <si>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</si>
  <si>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</si>
  <si>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</si>
  <si>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</si>
  <si>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</si>
  <si>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</si>
  <si>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</si>
  <si>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</si>
  <si>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</si>
  <si>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</si>
  <si>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</si>
  <si>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</si>
  <si>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</si>
  <si>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</si>
  <si>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</si>
  <si>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</si>
  <si>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</si>
  <si>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</si>
  <si>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</si>
  <si>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</si>
  <si>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</si>
  <si>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</si>
  <si>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</si>
  <si>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</si>
  <si>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</si>
  <si>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</si>
  <si>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</si>
  <si>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</si>
  <si>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</si>
  <si>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</si>
  <si>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</si>
  <si>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</si>
  <si>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</si>
  <si>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</si>
  <si>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</si>
  <si>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</si>
  <si>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</si>
  <si>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</si>
  <si>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</si>
  <si>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</si>
  <si>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</si>
  <si>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</si>
  <si>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</si>
  <si>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</si>
  <si>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</si>
  <si>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</si>
  <si>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</si>
  <si>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</si>
  <si>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</si>
  <si>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</si>
  <si>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</si>
  <si>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</si>
  <si>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</si>
  <si>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</si>
  <si>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</si>
  <si>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</si>
  <si>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</si>
  <si>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</si>
  <si>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</si>
  <si>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</si>
  <si>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</si>
  <si>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</si>
  <si>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</si>
  <si>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</si>
  <si>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</si>
  <si>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</si>
  <si>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</si>
  <si>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</si>
  <si>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</si>
  <si>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</si>
  <si>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</si>
  <si>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</si>
  <si>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</si>
  <si>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</si>
  <si>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</si>
  <si>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</si>
  <si>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</si>
  <si>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</si>
  <si>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</si>
  <si>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</si>
  <si>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</si>
  <si>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</si>
  <si>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</si>
  <si>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</si>
  <si>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</si>
  <si>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</si>
  <si>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</si>
  <si>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</si>
  <si>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</si>
  <si>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</si>
  <si>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</si>
  <si>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</si>
  <si>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</si>
  <si>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</si>
  <si>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</si>
  <si>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</si>
  <si>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</si>
  <si>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</si>
  <si>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</si>
  <si>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</si>
  <si>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</si>
  <si>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</si>
  <si>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</si>
  <si>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</si>
  <si>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</si>
  <si>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</si>
  <si>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</si>
  <si>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</si>
  <si>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</si>
  <si>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</si>
  <si>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</si>
  <si>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</si>
  <si>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</si>
  <si>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</si>
  <si>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</si>
  <si>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</si>
  <si>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</si>
  <si>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</si>
  <si>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</si>
  <si>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</si>
  <si>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</si>
  <si>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</si>
  <si>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</si>
  <si>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</si>
  <si>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</si>
  <si>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</si>
  <si>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</si>
  <si>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</si>
  <si>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</si>
  <si>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</si>
  <si>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</si>
  <si>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</si>
  <si>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</si>
  <si>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</si>
  <si>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</si>
  <si>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</si>
  <si>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</si>
  <si>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</si>
  <si>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</si>
  <si>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</si>
  <si>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</si>
  <si>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</si>
  <si>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</si>
  <si>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</si>
  <si>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</si>
  <si>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</si>
  <si>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</si>
  <si>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</si>
  <si>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</si>
  <si>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</si>
  <si>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</si>
  <si>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</si>
  <si>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</si>
  <si>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</si>
  <si>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</si>
  <si>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</si>
  <si>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</si>
  <si>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</si>
  <si>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</si>
  <si>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</si>
  <si>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</si>
  <si>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</si>
  <si>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</si>
  <si>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</si>
  <si>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</si>
  <si>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</si>
  <si>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</si>
  <si>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</si>
  <si>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</si>
  <si>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</si>
  <si>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</si>
  <si>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</si>
  <si>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</si>
  <si>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</si>
  <si>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</si>
  <si>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</si>
  <si>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</si>
  <si>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</si>
  <si>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</si>
  <si>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</si>
  <si>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</si>
  <si>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</si>
  <si>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</si>
  <si>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</si>
  <si>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</si>
  <si>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</si>
  <si>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</si>
  <si>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</si>
  <si>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</si>
  <si>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</si>
  <si>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</si>
  <si>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</si>
  <si>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</si>
  <si>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</si>
  <si>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</si>
  <si>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</si>
  <si>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</si>
  <si>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</si>
  <si>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</si>
  <si>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</si>
  <si>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</si>
  <si>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</si>
  <si>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</si>
  <si>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</si>
  <si>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</si>
  <si>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</si>
  <si>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</si>
  <si>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</si>
  <si>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</si>
  <si>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</si>
  <si>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</si>
  <si>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</si>
  <si>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</si>
  <si>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</si>
  <si>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</si>
  <si>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</si>
  <si>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</si>
  <si>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</si>
  <si>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</si>
  <si>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</si>
  <si>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</si>
  <si>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</si>
  <si>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</si>
  <si>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</si>
  <si>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</si>
  <si>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</si>
  <si>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</si>
  <si>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</si>
  <si>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</si>
  <si>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</si>
  <si>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</si>
  <si>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</si>
  <si>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</si>
  <si>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</si>
  <si>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</si>
  <si>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</si>
  <si>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</si>
  <si>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</si>
  <si>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</si>
  <si>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</si>
  <si>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</si>
  <si>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</si>
  <si>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</si>
  <si>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</si>
  <si>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</si>
  <si>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</si>
  <si>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</si>
  <si>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</si>
  <si>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</si>
  <si>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</si>
  <si>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</si>
  <si>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</si>
  <si>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</si>
  <si>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</si>
  <si>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</si>
  <si>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</si>
  <si>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</si>
  <si>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</si>
  <si>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</si>
  <si>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</si>
  <si>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</si>
  <si>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</si>
  <si>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</si>
  <si>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</si>
  <si>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</si>
  <si>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</si>
  <si>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</si>
  <si>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</si>
  <si>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</si>
  <si>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</si>
  <si>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</si>
  <si>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</si>
  <si>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</si>
  <si>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</si>
  <si>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</si>
  <si>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</si>
  <si>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</si>
  <si>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</si>
  <si>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</si>
  <si>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</si>
  <si>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</si>
  <si>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</si>
  <si>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</si>
  <si>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</si>
  <si>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</si>
  <si>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</si>
  <si>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</si>
  <si>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</si>
  <si>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</si>
  <si>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</si>
  <si>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</si>
  <si>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</si>
  <si>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</si>
  <si>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</si>
  <si>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</si>
  <si>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</si>
  <si>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</si>
  <si>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</si>
  <si>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</si>
  <si>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</si>
  <si>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</si>
  <si>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</si>
  <si>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</si>
  <si>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</si>
  <si>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</si>
  <si>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</si>
  <si>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</si>
  <si>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</si>
  <si>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</si>
  <si>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</si>
  <si>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</si>
  <si>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</si>
  <si>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</si>
  <si>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</si>
  <si>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</si>
  <si>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</si>
  <si>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</si>
  <si>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</si>
  <si>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</si>
  <si>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</si>
  <si>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</si>
  <si>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</si>
  <si>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</si>
  <si>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</si>
  <si>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</si>
  <si>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</si>
  <si>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</si>
  <si>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</si>
  <si>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</si>
  <si>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</si>
  <si>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</si>
  <si>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</si>
  <si>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</si>
  <si>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</si>
  <si>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</si>
  <si>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</si>
  <si>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</si>
  <si>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</si>
  <si>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</si>
  <si>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</si>
  <si>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</si>
  <si>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</si>
  <si>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</si>
  <si>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</si>
  <si>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</si>
  <si>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</si>
  <si>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</si>
  <si>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</si>
  <si>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</si>
  <si>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</si>
  <si>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</si>
  <si>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</si>
  <si>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</si>
  <si>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</si>
  <si>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</si>
  <si>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</si>
  <si>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</si>
  <si>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</si>
  <si>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</si>
  <si>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</si>
  <si>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</si>
  <si>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</si>
  <si>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</si>
  <si>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</si>
  <si>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</si>
  <si>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</si>
  <si>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</si>
  <si>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</si>
  <si>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</si>
  <si>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</si>
  <si>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</si>
  <si>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</si>
  <si>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</si>
  <si>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</si>
  <si>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</si>
  <si>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</si>
  <si>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</si>
  <si>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</si>
  <si>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</si>
  <si>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</si>
  <si>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</si>
  <si>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</si>
  <si>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</si>
  <si>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</si>
  <si>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</si>
  <si>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</si>
  <si>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</si>
  <si>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</si>
  <si>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</si>
  <si>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</si>
  <si>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</si>
  <si>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</si>
  <si>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</si>
  <si>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</si>
  <si>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</si>
  <si>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</si>
  <si>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</si>
  <si>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</si>
  <si>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</si>
  <si>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</si>
  <si>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</si>
  <si>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</si>
  <si>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</si>
  <si>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</si>
  <si>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</si>
  <si>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</si>
  <si>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</si>
  <si>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</si>
  <si>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</si>
  <si>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</si>
  <si>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</si>
  <si>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</si>
  <si>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</si>
  <si>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</si>
  <si>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</si>
  <si>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</si>
  <si>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</si>
  <si>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</si>
  <si>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</si>
  <si>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</si>
  <si>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</si>
  <si>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</si>
  <si>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</si>
  <si>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</si>
  <si>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</si>
  <si>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</si>
  <si>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</si>
  <si>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</si>
  <si>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</si>
  <si>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</si>
  <si>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</si>
  <si>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</si>
  <si>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</si>
  <si>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</si>
  <si>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</si>
  <si>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</si>
  <si>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</si>
  <si>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</si>
  <si>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</si>
  <si>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</si>
  <si>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</si>
  <si>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</si>
  <si>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</si>
  <si>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</si>
  <si>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</si>
  <si>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</si>
  <si>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</si>
  <si>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</si>
  <si>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</si>
  <si>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</si>
  <si>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</si>
  <si>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</si>
  <si>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</si>
  <si>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</si>
  <si>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</si>
  <si>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</si>
  <si>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</si>
  <si>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</si>
  <si>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</si>
  <si>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</si>
  <si>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</si>
  <si>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</si>
  <si>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</si>
  <si>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</si>
  <si>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</si>
  <si>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</si>
  <si>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</si>
  <si>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</si>
  <si>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</si>
  <si>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</si>
  <si>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</si>
  <si>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</si>
  <si>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</si>
  <si>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</si>
  <si>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</si>
  <si>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</si>
  <si>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</si>
  <si>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</si>
  <si>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</si>
  <si>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</si>
  <si>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</si>
  <si>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</si>
  <si>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</si>
  <si>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</si>
  <si>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</si>
  <si>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</si>
  <si>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</si>
  <si>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</si>
  <si>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</si>
  <si>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</si>
  <si>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</si>
  <si>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</si>
  <si>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</si>
  <si>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</si>
  <si>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</si>
  <si>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</si>
  <si>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</si>
  <si>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</si>
  <si>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</si>
  <si>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</si>
  <si>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</si>
  <si>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</si>
  <si>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</si>
  <si>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</si>
  <si>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</si>
  <si>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</si>
  <si>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</si>
  <si>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</si>
  <si>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</si>
  <si>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</si>
  <si>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</si>
  <si>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</si>
  <si>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</si>
  <si>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</si>
  <si>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</si>
  <si>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</si>
  <si>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</si>
  <si>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</si>
  <si>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</si>
  <si>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</si>
  <si>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</si>
  <si>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</si>
  <si>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</si>
  <si>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</si>
  <si>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</si>
  <si>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</si>
  <si>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</si>
  <si>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</si>
  <si>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</si>
  <si>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</si>
  <si>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</si>
  <si>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</si>
  <si>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</si>
  <si>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</si>
  <si>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</si>
  <si>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</si>
  <si>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</si>
  <si>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</si>
  <si>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</si>
  <si>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</si>
  <si>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</si>
  <si>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</si>
  <si>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</si>
  <si>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</si>
  <si>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</si>
  <si>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</si>
  <si>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</si>
  <si>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</si>
  <si>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</si>
  <si>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</si>
  <si>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</si>
  <si>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</si>
  <si>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</si>
  <si>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</si>
  <si>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</si>
  <si>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</si>
  <si>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</si>
  <si>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</si>
  <si>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</si>
  <si>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</si>
  <si>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</si>
  <si>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</si>
  <si>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</si>
  <si>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</si>
  <si>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</si>
  <si>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</si>
  <si>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</si>
  <si>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</si>
  <si>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</si>
  <si>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</si>
  <si>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</si>
  <si>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</si>
  <si>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</si>
  <si>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</si>
  <si>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</si>
  <si>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</si>
  <si>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</si>
  <si>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</si>
  <si>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</si>
  <si>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</si>
  <si>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</si>
  <si>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</si>
  <si>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</si>
  <si>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</si>
  <si>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</si>
  <si>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</si>
  <si>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</si>
  <si>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</si>
  <si>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</si>
  <si>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</si>
  <si>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</si>
  <si>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</si>
  <si>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</si>
  <si>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</si>
  <si>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</si>
  <si>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</si>
  <si>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</si>
  <si>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</si>
  <si>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</si>
  <si>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</si>
  <si>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</si>
  <si>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</si>
  <si>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</si>
  <si>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</si>
  <si>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</si>
  <si>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</si>
  <si>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</si>
  <si>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</si>
  <si>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</si>
  <si>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</si>
  <si>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</si>
  <si>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</si>
  <si>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</si>
  <si>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</si>
  <si>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</si>
  <si>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</si>
  <si>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</si>
  <si>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</si>
  <si>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</si>
  <si>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</si>
  <si>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</si>
  <si>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</si>
  <si>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</si>
  <si>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</si>
  <si>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</si>
  <si>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</si>
  <si>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</si>
  <si>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</si>
  <si>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</si>
  <si>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</si>
  <si>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</si>
  <si>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</si>
  <si>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</si>
  <si>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</si>
  <si>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</si>
  <si>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</si>
  <si>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</si>
  <si>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</si>
  <si>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</si>
  <si>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</si>
  <si>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</si>
  <si>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</si>
  <si>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</si>
  <si>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</si>
  <si>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</si>
  <si>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</si>
  <si>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</si>
  <si>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</si>
  <si>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</si>
  <si>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</si>
  <si>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</si>
  <si>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</si>
  <si>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</si>
  <si>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</si>
  <si>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</si>
  <si>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</si>
  <si>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</si>
  <si>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</si>
  <si>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</si>
  <si>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</si>
  <si>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</si>
  <si>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</si>
  <si>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</si>
  <si>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</si>
  <si>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</si>
  <si>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</si>
  <si>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</si>
  <si>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</si>
  <si>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</si>
  <si>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</si>
  <si>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</si>
  <si>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</si>
  <si>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</si>
  <si>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</si>
  <si>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</si>
  <si>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</si>
  <si>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</si>
  <si>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</si>
  <si>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</si>
  <si>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</si>
  <si>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</si>
  <si>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</si>
  <si>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</si>
  <si>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</si>
  <si>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</si>
  <si>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</si>
  <si>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</si>
  <si>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</si>
  <si>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</si>
  <si>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</si>
  <si>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</si>
  <si>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</si>
  <si>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</si>
  <si>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</si>
  <si>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</si>
  <si>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</si>
  <si>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</si>
  <si>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</si>
  <si>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</si>
  <si>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</si>
  <si>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</si>
  <si>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</si>
  <si>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</si>
  <si>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</si>
  <si>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</si>
  <si>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</si>
  <si>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</si>
  <si>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</si>
  <si>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</si>
  <si>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</si>
  <si>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</si>
  <si>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</si>
  <si>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</si>
  <si>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</si>
  <si>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</si>
  <si>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</si>
  <si>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</si>
  <si>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</si>
  <si>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</si>
  <si>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</si>
  <si>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</si>
  <si>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</si>
  <si>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</si>
  <si>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</si>
  <si>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</si>
  <si>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</si>
  <si>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</si>
  <si>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</si>
  <si>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</si>
  <si>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</si>
  <si>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</si>
  <si>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</si>
  <si>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</si>
  <si>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</si>
  <si>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</si>
  <si>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</si>
  <si>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</si>
  <si>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</si>
  <si>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</si>
  <si>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</si>
  <si>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</si>
  <si>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</si>
  <si>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</si>
  <si>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</si>
  <si>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</si>
  <si>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</si>
  <si>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</si>
  <si>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</si>
  <si>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</si>
  <si>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</si>
  <si>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</si>
  <si>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</si>
  <si>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</si>
  <si>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</si>
  <si>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</si>
  <si>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</si>
  <si>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</si>
  <si>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</si>
  <si>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</si>
  <si>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</si>
  <si>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</si>
  <si>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</si>
  <si>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</si>
  <si>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</si>
  <si>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</si>
  <si>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</si>
  <si>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</si>
  <si>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</si>
  <si>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</si>
  <si>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</si>
  <si>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</si>
  <si>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</si>
  <si>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</si>
  <si>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</si>
  <si>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</si>
  <si>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</si>
  <si>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</si>
  <si>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</si>
  <si>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</si>
  <si>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</si>
  <si>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</si>
  <si>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</si>
  <si>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</si>
  <si>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</si>
  <si>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</si>
  <si>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</si>
  <si>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</si>
  <si>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</si>
  <si>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</si>
  <si>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</si>
  <si>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</si>
  <si>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</si>
  <si>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</si>
  <si>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</si>
  <si>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</si>
  <si>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</si>
  <si>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</si>
  <si>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</si>
  <si>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</si>
  <si>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</si>
  <si>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</si>
  <si>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</si>
  <si>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</si>
  <si>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</si>
  <si>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</si>
  <si>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</si>
  <si>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</si>
  <si>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</si>
  <si>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</si>
  <si>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</si>
  <si>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</si>
  <si>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</si>
  <si>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</si>
  <si>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</si>
  <si>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</si>
  <si>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</si>
  <si>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</si>
  <si>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</si>
  <si>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</si>
  <si>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</si>
  <si>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</si>
  <si>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</si>
  <si>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</si>
  <si>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</si>
  <si>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</si>
  <si>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</si>
  <si>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</si>
  <si>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</si>
  <si>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</si>
  <si>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</si>
  <si>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</si>
  <si>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</si>
  <si>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</si>
  <si>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</si>
  <si>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</si>
  <si>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</si>
  <si>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</si>
  <si>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</si>
  <si>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</si>
  <si>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</si>
  <si>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</si>
  <si>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</si>
  <si>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</si>
  <si>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</si>
  <si>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</si>
  <si>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</si>
  <si>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</si>
  <si>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</si>
  <si>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</si>
  <si>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</si>
  <si>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</si>
  <si>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</si>
  <si>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</si>
  <si>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</si>
  <si>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</si>
  <si>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</si>
  <si>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</si>
  <si>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</si>
  <si>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</si>
  <si>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</si>
  <si>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</si>
  <si>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</si>
  <si>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</si>
  <si>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</si>
  <si>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</si>
  <si>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</si>
  <si>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</si>
  <si>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</si>
  <si>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</si>
  <si>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</si>
  <si>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</si>
  <si>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</si>
  <si>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</si>
  <si>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</si>
  <si>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</si>
  <si>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</si>
  <si>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</si>
  <si>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</si>
  <si>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</si>
  <si>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</si>
  <si>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</si>
  <si>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</si>
  <si>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</si>
  <si>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</si>
  <si>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</si>
  <si>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</si>
  <si>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</si>
  <si>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</si>
  <si>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</si>
  <si>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</si>
  <si>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</si>
  <si>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</si>
  <si>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</si>
  <si>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</si>
  <si>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</si>
  <si>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</si>
  <si>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</si>
  <si>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</si>
  <si>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</si>
  <si>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</si>
  <si>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</si>
  <si>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</si>
  <si>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</si>
  <si>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</si>
  <si>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</si>
  <si>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</si>
  <si>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</si>
  <si>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</si>
  <si>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</si>
  <si>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</si>
  <si>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</si>
  <si>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</si>
  <si>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</si>
  <si>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</si>
  <si>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</si>
  <si>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</si>
  <si>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</si>
  <si>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</si>
  <si>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</si>
  <si>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</si>
  <si>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</si>
  <si>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</si>
  <si>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</si>
  <si>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</si>
  <si>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</si>
  <si>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</si>
  <si>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</si>
  <si>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</si>
  <si>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</si>
  <si>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</si>
  <si>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</si>
  <si>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</si>
  <si>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</si>
  <si>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</si>
  <si>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</si>
  <si>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</si>
  <si>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</si>
  <si>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</si>
  <si>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</si>
  <si>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</si>
  <si>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</si>
  <si>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</si>
  <si>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</si>
  <si>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</si>
  <si>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</si>
  <si>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</si>
  <si>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</si>
  <si>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</si>
  <si>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</si>
  <si>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</si>
  <si>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</si>
  <si>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</si>
  <si>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</si>
  <si>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</si>
  <si>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</si>
  <si>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</si>
  <si>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</si>
  <si>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</si>
  <si>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</si>
  <si>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</si>
  <si>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</si>
  <si>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</si>
  <si>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</si>
  <si>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</si>
  <si>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</si>
  <si>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</si>
  <si>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</si>
  <si>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</si>
  <si>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</si>
  <si>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</si>
  <si>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</si>
  <si>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</si>
  <si>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</si>
  <si>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</si>
  <si>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</si>
  <si>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</si>
  <si>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</si>
  <si>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</si>
  <si>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</si>
  <si>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</si>
  <si>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</si>
  <si>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</si>
  <si>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</si>
  <si>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</si>
  <si>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</si>
  <si>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</si>
  <si>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</si>
  <si>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</si>
  <si>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</si>
  <si>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</si>
  <si>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</si>
  <si>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</si>
  <si>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</si>
  <si>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</si>
  <si>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</si>
  <si>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</si>
  <si>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</si>
  <si>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</si>
  <si>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</si>
  <si>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</si>
  <si>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</si>
  <si>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</si>
  <si>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</si>
  <si>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</si>
  <si>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</si>
  <si>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</si>
  <si>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</si>
  <si>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</si>
  <si>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</si>
  <si>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</si>
  <si>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</si>
  <si>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</si>
  <si>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</si>
  <si>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</si>
  <si>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</si>
  <si>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</si>
  <si>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</si>
  <si>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</si>
  <si>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</si>
  <si>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</si>
  <si>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</si>
  <si>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</si>
  <si>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</si>
  <si>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</si>
  <si>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</si>
  <si>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</si>
  <si>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</si>
  <si>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</si>
  <si>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</si>
  <si>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</si>
  <si>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</si>
  <si>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</si>
  <si>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</si>
  <si>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</si>
  <si>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</si>
  <si>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</si>
  <si>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</si>
  <si>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</si>
  <si>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</si>
  <si>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</si>
  <si>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</si>
  <si>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</si>
  <si>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</si>
  <si>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</si>
  <si>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</si>
  <si>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</si>
  <si>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</si>
  <si>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</si>
  <si>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</si>
  <si>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</si>
  <si>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</si>
  <si>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</si>
  <si>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</si>
  <si>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</si>
  <si>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</si>
  <si>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</si>
  <si>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</si>
  <si>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</si>
  <si>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</si>
  <si>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</si>
  <si>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</si>
  <si>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</si>
  <si>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</si>
  <si>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</si>
  <si>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</si>
  <si>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</si>
  <si>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</si>
  <si>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</si>
  <si>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</si>
  <si>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</si>
  <si>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</si>
  <si>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</si>
  <si>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</si>
  <si>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</si>
  <si>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</si>
  <si>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</si>
  <si>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</si>
  <si>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</si>
  <si>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</si>
  <si>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</si>
  <si>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</si>
  <si>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</si>
  <si>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</si>
  <si>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</si>
  <si>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</si>
  <si>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</si>
  <si>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</si>
  <si>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</si>
  <si>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</si>
  <si>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</si>
  <si>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</si>
  <si>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</si>
  <si>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</si>
  <si>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</si>
  <si>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</si>
  <si>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</si>
  <si>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</si>
  <si>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</si>
  <si>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</si>
  <si>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</si>
  <si>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</si>
  <si>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</si>
  <si>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</si>
  <si>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</si>
  <si>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</si>
  <si>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</si>
  <si>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</si>
  <si>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</si>
  <si>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</si>
  <si>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</si>
  <si>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</si>
  <si>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</si>
  <si>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</si>
  <si>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</si>
  <si>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</si>
  <si>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</si>
  <si>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</si>
  <si>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</si>
  <si>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</si>
  <si>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</si>
  <si>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</si>
  <si>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</si>
  <si>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</si>
  <si>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</si>
  <si>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</si>
  <si>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</si>
  <si>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</si>
  <si>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</si>
  <si>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</si>
  <si>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</si>
  <si>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</si>
  <si>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</si>
  <si>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</si>
  <si>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</si>
  <si>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</si>
  <si>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</si>
  <si>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</si>
  <si>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</si>
  <si>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</si>
  <si>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</si>
  <si>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</si>
  <si>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</si>
  <si>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</si>
  <si>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</si>
  <si>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</si>
  <si>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</si>
  <si>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</si>
  <si>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</si>
  <si>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</si>
  <si>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</si>
  <si>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</si>
  <si>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</si>
  <si>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</si>
  <si>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</si>
  <si>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</si>
  <si>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</si>
  <si>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</si>
  <si>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</si>
  <si>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</si>
  <si>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</si>
  <si>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</si>
  <si>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</si>
  <si>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</si>
  <si>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</si>
  <si>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</si>
  <si>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</si>
  <si>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</si>
  <si>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</si>
  <si>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</si>
  <si>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</si>
  <si>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</si>
  <si>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</si>
  <si>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</si>
  <si>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</si>
  <si>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</si>
  <si>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</si>
  <si>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</si>
  <si>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</si>
  <si>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</si>
  <si>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</si>
  <si>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</si>
  <si>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</si>
  <si>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</si>
  <si>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</si>
  <si>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</si>
  <si>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</si>
  <si>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</si>
  <si>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</si>
  <si>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</si>
  <si>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</si>
  <si>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</si>
  <si>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</si>
  <si>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</si>
  <si>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</si>
  <si>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</si>
  <si>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</si>
  <si>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</si>
  <si>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</si>
  <si>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</si>
  <si>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</si>
  <si>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</si>
  <si>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</si>
  <si>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</si>
  <si>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</si>
  <si>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</si>
  <si>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</si>
  <si>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</si>
  <si>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</si>
  <si>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</si>
  <si>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</si>
  <si>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</si>
  <si>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</si>
  <si>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</si>
  <si>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</si>
  <si>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</si>
  <si>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</si>
  <si>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</si>
  <si>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</si>
  <si>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</si>
  <si>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</si>
  <si>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</si>
  <si>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</si>
  <si>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</si>
  <si>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</si>
  <si>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</si>
  <si>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</si>
  <si>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</si>
  <si>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</si>
  <si>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</si>
  <si>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</si>
  <si>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</si>
  <si>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</si>
  <si>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</si>
  <si>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</si>
  <si>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</si>
  <si>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</si>
  <si>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</si>
  <si>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</si>
  <si>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</si>
  <si>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</si>
  <si>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</si>
  <si>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</si>
  <si>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</si>
  <si>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</si>
  <si>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</si>
  <si>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</si>
  <si>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</si>
  <si>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</si>
  <si>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</si>
  <si>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</si>
  <si>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</si>
  <si>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</si>
  <si>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</si>
  <si>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</si>
  <si>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</si>
  <si>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</si>
  <si>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</si>
  <si>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</si>
  <si>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</si>
  <si>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</si>
  <si>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</si>
  <si>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</si>
  <si>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</si>
  <si>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</si>
  <si>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</si>
  <si>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</si>
  <si>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</si>
  <si>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</si>
  <si>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</si>
  <si>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</si>
  <si>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</si>
  <si>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</si>
  <si>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</si>
  <si>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</si>
  <si>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</si>
  <si>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</si>
  <si>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</si>
  <si>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</si>
  <si>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</si>
  <si>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</si>
  <si>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</si>
  <si>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</si>
  <si>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</si>
  <si>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</si>
  <si>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</si>
  <si>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</si>
  <si>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</si>
  <si>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</si>
  <si>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</si>
  <si>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</si>
  <si>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</si>
  <si>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</si>
  <si>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</si>
  <si>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</si>
  <si>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</si>
  <si>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</si>
  <si>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</si>
  <si>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</si>
  <si>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</si>
  <si>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</si>
  <si>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</si>
  <si>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</si>
  <si>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</si>
  <si>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</si>
  <si>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</si>
  <si>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</si>
  <si>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</si>
  <si>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</si>
  <si>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</si>
  <si>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</si>
  <si>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</si>
  <si>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</si>
  <si>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</si>
  <si>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</si>
  <si>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</si>
  <si>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</si>
  <si>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</si>
  <si>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</si>
  <si>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</si>
  <si>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</si>
  <si>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</si>
  <si>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</si>
  <si>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</si>
  <si>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</si>
  <si>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</si>
  <si>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</si>
  <si>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</si>
  <si>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</si>
  <si>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</si>
  <si>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</si>
  <si>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</si>
  <si>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</si>
  <si>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</si>
  <si>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</si>
  <si>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</si>
  <si>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</si>
  <si>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</si>
  <si>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</si>
  <si>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</si>
  <si>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</si>
  <si>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</si>
  <si>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</si>
  <si>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</si>
  <si>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</si>
  <si>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</si>
  <si>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</si>
  <si>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</si>
  <si>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</si>
  <si>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</si>
  <si>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</si>
  <si>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</si>
  <si>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</si>
  <si>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</si>
  <si>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</si>
  <si>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</si>
  <si>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</si>
  <si>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</si>
  <si>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</si>
  <si>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</si>
  <si>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</si>
  <si>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</si>
  <si>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</si>
  <si>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</si>
  <si>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</si>
  <si>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</si>
  <si>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</si>
  <si>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</si>
  <si>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</si>
  <si>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</si>
  <si>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</si>
  <si>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</si>
  <si>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</si>
  <si>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</si>
  <si>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</si>
  <si>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</si>
  <si>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</si>
  <si>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</si>
  <si>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</si>
  <si>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</si>
  <si>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</si>
  <si>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</si>
  <si>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</si>
  <si>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</si>
  <si>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</si>
  <si>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</si>
  <si>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</si>
  <si>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</si>
  <si>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</si>
  <si>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</si>
  <si>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</si>
  <si>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</si>
  <si>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</si>
  <si>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</si>
  <si>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</si>
  <si>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</si>
  <si>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</si>
  <si>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</si>
  <si>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</si>
  <si>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</si>
  <si>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</si>
  <si>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</si>
  <si>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</si>
  <si>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</si>
  <si>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</si>
  <si>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</si>
  <si>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</si>
  <si>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</si>
  <si>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</si>
  <si>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</si>
  <si>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</si>
  <si>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</si>
  <si>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</si>
  <si>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</si>
  <si>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</si>
  <si>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</si>
  <si>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</si>
  <si>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</si>
  <si>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</si>
  <si>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</si>
  <si>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</si>
  <si>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</si>
  <si>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</si>
  <si>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</si>
  <si>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</si>
  <si>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</si>
  <si>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</si>
  <si>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</si>
  <si>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</si>
  <si>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</si>
  <si>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</si>
  <si>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</si>
  <si>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</si>
  <si>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</si>
  <si>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</si>
  <si>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</si>
  <si>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</si>
  <si>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</si>
  <si>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</si>
  <si>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</si>
  <si>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</si>
  <si>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</si>
  <si>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</si>
  <si>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</si>
  <si>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</si>
  <si>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</si>
  <si>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</si>
  <si>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</si>
  <si>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</si>
  <si>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</si>
  <si>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</si>
  <si>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</si>
  <si>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</si>
  <si>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</si>
  <si>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</si>
  <si>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</si>
  <si>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</si>
  <si>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</si>
  <si>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</si>
  <si>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</si>
  <si>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</si>
  <si>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</si>
  <si>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</si>
  <si>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</si>
  <si>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</si>
  <si>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</si>
  <si>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</si>
  <si>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</si>
  <si>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</si>
  <si>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</si>
  <si>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</si>
  <si>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</si>
  <si>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</si>
  <si>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</si>
  <si>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</si>
  <si>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</si>
  <si>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</si>
  <si>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</si>
  <si>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</si>
  <si>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</si>
  <si>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</si>
  <si>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</si>
  <si>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</si>
  <si>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</si>
  <si>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</si>
  <si>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</si>
  <si>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</si>
  <si>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</si>
  <si>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</si>
  <si>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</si>
  <si>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</si>
  <si>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</si>
  <si>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</si>
  <si>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</si>
  <si>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</si>
  <si>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</si>
  <si>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</si>
  <si>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</si>
  <si>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</si>
  <si>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</si>
  <si>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</si>
  <si>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</si>
  <si>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</si>
  <si>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</si>
  <si>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</si>
  <si>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</si>
  <si>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</si>
  <si>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</si>
  <si>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</si>
  <si>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</si>
  <si>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</si>
  <si>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</si>
  <si>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</si>
  <si>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</si>
  <si>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</si>
  <si>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</si>
  <si>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</si>
  <si>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</si>
  <si>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</si>
  <si>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</si>
  <si>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</si>
  <si>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</si>
  <si>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</si>
  <si>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</si>
  <si>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</si>
  <si>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</si>
  <si>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</si>
  <si>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</si>
  <si>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</si>
  <si>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</si>
  <si>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</si>
  <si>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</si>
  <si>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</si>
  <si>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</si>
  <si>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</si>
  <si>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</si>
  <si>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</si>
  <si>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</si>
  <si>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</si>
  <si>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</si>
  <si>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</si>
  <si>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</si>
  <si>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</si>
  <si>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</si>
  <si>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</si>
  <si>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</si>
  <si>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</si>
  <si>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</si>
  <si>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</si>
  <si>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</si>
  <si>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</si>
  <si>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</si>
  <si>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</si>
  <si>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</si>
  <si>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</si>
  <si>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</si>
  <si>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</si>
  <si>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</si>
  <si>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</si>
  <si>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</si>
  <si>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</si>
  <si>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</si>
  <si>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</si>
  <si>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</si>
  <si>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</si>
  <si>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</si>
  <si>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</si>
  <si>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</si>
  <si>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</si>
  <si>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</si>
  <si>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</si>
  <si>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</si>
  <si>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</si>
  <si>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</si>
  <si>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</si>
  <si>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</si>
  <si>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</si>
  <si>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</si>
  <si>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</si>
  <si>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</si>
  <si>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</si>
  <si>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</si>
  <si>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</si>
  <si>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</si>
  <si>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</si>
  <si>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</si>
  <si>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</si>
  <si>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</si>
  <si>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</si>
  <si>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</si>
  <si>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</si>
  <si>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</si>
  <si>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</si>
  <si>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</si>
  <si>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</si>
  <si>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</si>
  <si>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</si>
  <si>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</si>
  <si>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</si>
  <si>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</si>
  <si>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</si>
  <si>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</si>
  <si>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</si>
  <si>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</si>
  <si>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</si>
  <si>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</si>
  <si>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</si>
  <si>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</si>
  <si>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</si>
  <si>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</si>
  <si>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</si>
  <si>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</si>
  <si>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</si>
  <si>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</si>
  <si>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</si>
  <si>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</si>
  <si>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</si>
  <si>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</si>
  <si>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</si>
  <si>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</si>
  <si>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</si>
  <si>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</si>
  <si>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</si>
  <si>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</si>
  <si>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</si>
  <si>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</si>
  <si>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</si>
  <si>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</si>
  <si>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</si>
  <si>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</si>
  <si>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</si>
  <si>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</si>
  <si>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</si>
  <si>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</si>
  <si>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</si>
  <si>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</si>
  <si>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</si>
  <si>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</si>
  <si>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</si>
  <si>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</si>
  <si>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</si>
  <si>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</si>
  <si>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</si>
  <si>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</si>
  <si>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</si>
  <si>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</si>
  <si>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</si>
  <si>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</si>
  <si>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</si>
  <si>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</si>
  <si>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</si>
  <si>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</si>
  <si>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</si>
  <si>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</si>
  <si>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</si>
  <si>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</si>
  <si>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</si>
  <si>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</si>
  <si>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</si>
  <si>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</si>
  <si>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</si>
  <si>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</si>
  <si>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</si>
  <si>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</si>
  <si>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</si>
  <si>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</si>
  <si>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</si>
  <si>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</si>
  <si>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</si>
  <si>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</si>
  <si>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</si>
  <si>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</si>
  <si>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</si>
  <si>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</si>
  <si>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</si>
  <si>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</si>
  <si>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</si>
  <si>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</si>
  <si>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</si>
  <si>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</si>
  <si>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</si>
  <si>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</si>
  <si>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</si>
  <si>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</si>
  <si>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</si>
  <si>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</si>
  <si>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</si>
  <si>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</si>
  <si>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</si>
  <si>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</si>
  <si>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</si>
  <si>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</si>
  <si>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</si>
  <si>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</si>
  <si>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</si>
  <si>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</si>
  <si>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</si>
  <si>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</si>
  <si>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</si>
  <si>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</si>
  <si>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</si>
  <si>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</si>
  <si>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</si>
  <si>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</si>
  <si>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</si>
  <si>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</si>
  <si>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</si>
  <si>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</si>
  <si>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</si>
  <si>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</si>
  <si>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</si>
  <si>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</si>
  <si>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</si>
  <si>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</si>
  <si>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</si>
  <si>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</si>
  <si>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</si>
  <si>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</si>
  <si>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</si>
  <si>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</si>
  <si>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</si>
  <si>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</si>
  <si>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</si>
  <si>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</si>
  <si>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</si>
  <si>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</si>
  <si>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</si>
  <si>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</si>
  <si>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</si>
  <si>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</si>
  <si>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</si>
  <si>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</si>
  <si>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</si>
  <si>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</si>
  <si>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</si>
  <si>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</si>
  <si>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</si>
  <si>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</si>
  <si>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</si>
  <si>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</si>
  <si>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</si>
  <si>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</si>
  <si>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</si>
  <si>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</si>
  <si>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</si>
  <si>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</si>
  <si>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</si>
  <si>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</si>
  <si>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</si>
  <si>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</si>
  <si>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</si>
  <si>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</si>
  <si>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</si>
  <si>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</si>
  <si>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</si>
  <si>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</si>
  <si>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</si>
  <si>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</si>
  <si>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</si>
  <si>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</si>
  <si>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</si>
  <si>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</si>
  <si>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</si>
  <si>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</si>
  <si>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</si>
  <si>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</si>
  <si>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</si>
  <si>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</si>
  <si>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</si>
  <si>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</si>
  <si>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</si>
  <si>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</si>
  <si>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</si>
  <si>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</si>
  <si>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</si>
  <si>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</si>
  <si>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</si>
  <si>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</si>
  <si>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</si>
  <si>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</si>
  <si>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</si>
  <si>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</si>
  <si>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</si>
  <si>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</si>
  <si>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</si>
  <si>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</si>
  <si>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</si>
  <si>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</si>
  <si>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</si>
  <si>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</si>
  <si>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</si>
  <si>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</si>
  <si>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</si>
  <si>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</si>
  <si>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</si>
  <si>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</si>
  <si>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</si>
  <si>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</si>
  <si>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</si>
  <si>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</si>
  <si>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</si>
  <si>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</si>
  <si>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</si>
  <si>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</si>
  <si>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</si>
  <si>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</si>
  <si>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</si>
  <si>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</si>
  <si>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</si>
  <si>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</si>
  <si>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</si>
  <si>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</si>
  <si>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</si>
  <si>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</si>
  <si>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</si>
  <si>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</si>
  <si>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</si>
  <si>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</si>
  <si>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</si>
  <si>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</si>
  <si>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</si>
  <si>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</si>
  <si>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</si>
  <si>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</si>
  <si>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</si>
  <si>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</si>
  <si>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</si>
  <si>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</si>
  <si>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</si>
  <si>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</si>
  <si>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</si>
  <si>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</si>
  <si>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</si>
  <si>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</si>
  <si>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</si>
  <si>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</si>
  <si>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</si>
  <si>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</si>
  <si>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</si>
  <si>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</si>
  <si>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</si>
  <si>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</si>
  <si>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</si>
  <si>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</si>
  <si>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</si>
  <si>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</si>
  <si>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</si>
  <si>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</si>
  <si>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</si>
  <si>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</si>
  <si>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</si>
  <si>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</si>
  <si>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</si>
  <si>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</si>
  <si>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</si>
  <si>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</si>
  <si>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</si>
  <si>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</si>
  <si>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</si>
  <si>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</si>
  <si>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</si>
  <si>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</si>
  <si>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</si>
  <si>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</si>
  <si>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</si>
  <si>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</si>
  <si>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</si>
  <si>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</si>
  <si>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</si>
  <si>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</si>
  <si>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</si>
  <si>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</si>
  <si>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</si>
  <si>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</si>
  <si>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</si>
  <si>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</si>
  <si>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</si>
  <si>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</si>
  <si>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</si>
  <si>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</si>
  <si>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</si>
  <si>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</si>
  <si>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</si>
  <si>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</si>
  <si>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</si>
  <si>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</si>
  <si>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</si>
  <si>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</si>
  <si>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</si>
  <si>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</si>
  <si>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</si>
  <si>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</si>
  <si>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</si>
  <si>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</si>
  <si>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</si>
  <si>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</si>
  <si>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</si>
  <si>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</si>
  <si>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</si>
  <si>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</si>
  <si>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</si>
  <si>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</si>
  <si>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</si>
  <si>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</si>
  <si>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</si>
  <si>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</si>
  <si>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</si>
  <si>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</si>
  <si>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</si>
  <si>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</si>
  <si>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</si>
  <si>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</si>
  <si>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</si>
  <si>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</si>
  <si>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</si>
  <si>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</si>
  <si>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</si>
  <si>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</si>
  <si>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</si>
  <si>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</si>
  <si>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</si>
  <si>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</si>
  <si>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</si>
  <si>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</si>
  <si>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</si>
  <si>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</si>
  <si>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</si>
  <si>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</si>
  <si>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</si>
  <si>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</si>
  <si>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</si>
  <si>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</si>
  <si>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</si>
  <si>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</si>
  <si>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</si>
  <si>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</si>
  <si>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</si>
  <si>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</si>
  <si>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</si>
  <si>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</si>
  <si>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</si>
  <si>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</si>
  <si>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</si>
  <si>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</si>
  <si>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</si>
  <si>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</si>
  <si>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</si>
  <si>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</si>
  <si>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</si>
  <si>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</si>
  <si>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</si>
  <si>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</si>
  <si>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</si>
  <si>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</si>
  <si>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</si>
  <si>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</si>
  <si>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</si>
  <si>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</si>
  <si>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</si>
  <si>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</si>
  <si>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</si>
  <si>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</si>
  <si>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</si>
  <si>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</si>
  <si>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</si>
  <si>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</si>
  <si>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</si>
  <si>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</si>
  <si>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</si>
  <si>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</si>
  <si>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</si>
  <si>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</si>
  <si>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</si>
  <si>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</si>
  <si>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</si>
  <si>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</si>
  <si>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</si>
  <si>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</si>
  <si>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</si>
  <si>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</si>
  <si>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</si>
  <si>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</si>
  <si>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</si>
  <si>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</si>
  <si>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</si>
  <si>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</si>
  <si>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</si>
  <si>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</si>
  <si>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</si>
  <si>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</si>
  <si>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</si>
  <si>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</si>
  <si>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</si>
  <si>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</si>
  <si>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</si>
  <si>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</si>
  <si>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</si>
  <si>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</si>
  <si>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</si>
  <si>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</si>
  <si>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</si>
  <si>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</si>
  <si>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</si>
  <si>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</si>
  <si>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</si>
  <si>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</si>
  <si>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</si>
  <si>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</si>
  <si>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</si>
  <si>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</si>
  <si>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</si>
  <si>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</si>
  <si>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</si>
  <si>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</si>
  <si>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</si>
  <si>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</si>
  <si>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</si>
  <si>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</si>
  <si>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</si>
  <si>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</si>
  <si>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</si>
  <si>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</si>
  <si>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</si>
  <si>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</si>
  <si>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</si>
  <si>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</si>
  <si>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</si>
  <si>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</si>
  <si>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</si>
  <si>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</si>
  <si>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</si>
  <si>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</si>
  <si>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</si>
  <si>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</si>
  <si>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</si>
  <si>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</si>
  <si>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</si>
  <si>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</si>
  <si>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</si>
  <si>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</si>
  <si>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</si>
  <si>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</si>
  <si>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</si>
  <si>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</si>
  <si>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</si>
  <si>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</si>
  <si>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</si>
  <si>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</si>
  <si>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</si>
  <si>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</si>
  <si>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</si>
  <si>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</si>
  <si>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</si>
  <si>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</si>
  <si>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</si>
  <si>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</si>
  <si>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</si>
  <si>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</si>
  <si>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</si>
  <si>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</si>
  <si>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</si>
  <si>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</si>
  <si>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</si>
  <si>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</si>
  <si>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</si>
  <si>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</si>
  <si>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</si>
  <si>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</si>
  <si>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</si>
  <si>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</si>
  <si>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</si>
  <si>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</si>
  <si>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</si>
  <si>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</si>
  <si>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</si>
  <si>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</si>
  <si>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</si>
  <si>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</si>
  <si>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</si>
  <si>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</si>
  <si>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</si>
  <si>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</si>
  <si>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</si>
  <si>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</si>
  <si>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</si>
  <si>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</si>
  <si>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</si>
  <si>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</si>
  <si>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</si>
  <si>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</si>
  <si>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</si>
  <si>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</si>
  <si>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</si>
  <si>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</si>
  <si>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</si>
  <si>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</si>
  <si>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</si>
  <si>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</si>
  <si>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</si>
  <si>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</si>
  <si>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</si>
  <si>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</si>
  <si>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</si>
  <si>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</si>
  <si>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</si>
  <si>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</si>
  <si>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</si>
  <si>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</si>
  <si>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</si>
  <si>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</si>
  <si>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</si>
  <si>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</si>
  <si>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</si>
  <si>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</si>
  <si>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</si>
  <si>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</si>
  <si>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</si>
  <si>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</si>
  <si>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</si>
  <si>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</si>
  <si>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</si>
  <si>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</si>
  <si>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</si>
  <si>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</si>
  <si>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</si>
  <si>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</si>
  <si>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</si>
  <si>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</si>
  <si>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</si>
  <si>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</si>
  <si>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</si>
  <si>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</si>
  <si>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</si>
  <si>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</si>
  <si>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</si>
  <si>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</si>
  <si>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</si>
  <si>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</si>
  <si>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</si>
  <si>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</si>
  <si>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</si>
  <si>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</si>
  <si>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</si>
  <si>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</si>
  <si>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</si>
  <si>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</si>
  <si>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</si>
  <si>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</si>
  <si>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</si>
  <si>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</si>
  <si>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</si>
  <si>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</si>
  <si>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</si>
  <si>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</si>
  <si>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</si>
  <si>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</si>
  <si>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</si>
  <si>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</si>
  <si>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</si>
  <si>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</si>
  <si>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</si>
  <si>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</si>
  <si>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</si>
  <si>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</si>
  <si>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</si>
  <si>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</si>
  <si>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</si>
  <si>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</si>
  <si>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</si>
  <si>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</si>
  <si>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</si>
  <si>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</si>
  <si>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</si>
  <si>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</si>
  <si>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</si>
  <si>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</si>
  <si>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</si>
  <si>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</si>
  <si>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</si>
  <si>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</si>
  <si>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</si>
  <si>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</si>
  <si>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</si>
  <si>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</si>
  <si>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</si>
  <si>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</si>
  <si>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</si>
  <si>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</si>
  <si>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</si>
  <si>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</si>
  <si>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</si>
  <si>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</si>
  <si>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</si>
  <si>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</si>
  <si>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</si>
  <si>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</si>
  <si>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</si>
  <si>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</si>
  <si>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</si>
  <si>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</si>
  <si>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</si>
  <si>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</si>
  <si>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</si>
  <si>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</si>
  <si>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</si>
  <si>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</si>
  <si>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</si>
  <si>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</si>
  <si>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</si>
  <si>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</si>
  <si>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</si>
  <si>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</si>
  <si>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</si>
  <si>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</si>
  <si>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</si>
  <si>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</si>
  <si>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</si>
  <si>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</si>
  <si>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</si>
  <si>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</si>
  <si>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</si>
  <si>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</si>
  <si>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</si>
  <si>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</si>
  <si>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</si>
  <si>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</si>
  <si>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</si>
  <si>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</si>
  <si>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</si>
  <si>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</si>
  <si>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</si>
  <si>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</si>
  <si>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</si>
  <si>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</si>
  <si>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</si>
  <si>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</si>
  <si>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</si>
  <si>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</si>
  <si>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</si>
  <si>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</si>
  <si>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</si>
  <si>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</si>
  <si>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</si>
  <si>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</si>
  <si>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</si>
  <si>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</si>
  <si>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</si>
  <si>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</si>
  <si>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</si>
  <si>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</si>
  <si>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</si>
  <si>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</si>
  <si>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</si>
  <si>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</si>
  <si>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</si>
  <si>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</si>
  <si>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</si>
  <si>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</si>
  <si>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</si>
  <si>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</si>
  <si>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</si>
  <si>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</si>
  <si>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</si>
  <si>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</si>
  <si>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</si>
  <si>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</si>
  <si>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</si>
  <si>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</si>
  <si>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</si>
  <si>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</si>
  <si>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</si>
  <si>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</si>
  <si>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</si>
  <si>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</si>
  <si>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</si>
  <si>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</si>
  <si>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</si>
  <si>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</si>
  <si>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</si>
  <si>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</si>
  <si>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</si>
  <si>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</si>
  <si>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</si>
  <si>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</si>
  <si>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</si>
  <si>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</si>
  <si>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</si>
  <si>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</si>
  <si>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</si>
  <si>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</si>
  <si>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</si>
  <si>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</si>
  <si>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</si>
  <si>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</si>
  <si>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</si>
  <si>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</si>
  <si>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</si>
  <si>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</si>
  <si>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</si>
  <si>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</si>
  <si>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</si>
  <si>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</si>
  <si>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</si>
  <si>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</si>
  <si>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</si>
  <si>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</si>
  <si>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</si>
  <si>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</si>
  <si>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</si>
  <si>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</si>
  <si>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</si>
  <si>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</si>
  <si>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</si>
  <si>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</si>
  <si>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</si>
  <si>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</si>
  <si>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</si>
  <si>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</si>
  <si>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</si>
  <si>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</si>
  <si>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</si>
  <si>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</si>
  <si>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</si>
  <si>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</si>
  <si>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</si>
  <si>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</si>
  <si>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</si>
  <si>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</si>
  <si>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</si>
  <si>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</si>
  <si>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</si>
  <si>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</si>
  <si>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</si>
  <si>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</si>
  <si>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</si>
  <si>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</si>
  <si>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</si>
  <si>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</si>
  <si>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</si>
  <si>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</si>
  <si>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</si>
  <si>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</si>
  <si>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</si>
  <si>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</si>
  <si>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</si>
  <si>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</si>
  <si>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</si>
  <si>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</si>
  <si>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</si>
  <si>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</si>
  <si>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</si>
  <si>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</si>
  <si>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</si>
  <si>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</si>
  <si>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</si>
  <si>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</si>
  <si>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</si>
  <si>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</si>
  <si>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</si>
  <si>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</si>
  <si>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</si>
  <si>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</si>
  <si>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</si>
  <si>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</si>
  <si>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</si>
  <si>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</si>
  <si>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</si>
  <si>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</si>
  <si>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</si>
  <si>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</si>
  <si>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</si>
  <si>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</si>
  <si>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</si>
  <si>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</si>
  <si>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</si>
  <si>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</si>
  <si>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</si>
  <si>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</si>
  <si>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</si>
  <si>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</si>
  <si>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</si>
  <si>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</si>
  <si>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</si>
  <si>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</si>
  <si>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</si>
  <si>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</si>
  <si>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</si>
  <si>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</si>
  <si>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</si>
  <si>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</si>
  <si>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</si>
  <si>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</si>
  <si>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</si>
  <si>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</si>
  <si>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</si>
  <si>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</si>
  <si>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</si>
  <si>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</si>
  <si>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</si>
  <si>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</si>
  <si>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</si>
  <si>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</si>
  <si>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</si>
  <si>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</si>
  <si>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</si>
  <si>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</si>
  <si>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</si>
  <si>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</si>
  <si>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</si>
  <si>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</si>
  <si>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</si>
  <si>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</si>
  <si>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</si>
  <si>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</si>
  <si>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</si>
  <si>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</si>
  <si>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</si>
  <si>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</si>
  <si>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</si>
  <si>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</si>
  <si>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</si>
  <si>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</si>
  <si>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</si>
  <si>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</si>
  <si>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</si>
  <si>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</si>
  <si>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</si>
  <si>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</si>
  <si>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</si>
  <si>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</si>
  <si>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</si>
  <si>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</si>
  <si>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</si>
  <si>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</si>
  <si>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</si>
  <si>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</si>
  <si>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</si>
  <si>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</si>
  <si>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</si>
  <si>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</si>
  <si>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</si>
  <si>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</si>
  <si>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</si>
  <si>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</si>
  <si>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</si>
  <si>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</si>
  <si>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</si>
  <si>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</si>
  <si>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</si>
  <si>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</si>
  <si>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</si>
  <si>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</si>
  <si>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</si>
  <si>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</si>
  <si>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</si>
  <si>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</si>
  <si>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</si>
  <si>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</si>
  <si>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</si>
  <si>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</si>
  <si>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</si>
  <si>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</si>
  <si>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</si>
  <si>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</si>
  <si>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</si>
  <si>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</si>
  <si>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</si>
  <si>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</si>
  <si>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</si>
  <si>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</si>
  <si>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</si>
  <si>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</si>
  <si>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</si>
  <si>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</si>
  <si>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</si>
  <si>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</si>
  <si>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</si>
  <si>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</si>
  <si>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</si>
  <si>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</si>
  <si>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</si>
  <si>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</si>
  <si>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</si>
  <si>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</si>
  <si>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</si>
  <si>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</si>
  <si>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</si>
  <si>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</si>
  <si>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</si>
  <si>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</si>
  <si>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</si>
  <si>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</si>
  <si>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</si>
  <si>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</si>
  <si>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</si>
  <si>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</si>
  <si>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</si>
  <si>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</si>
  <si>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</si>
  <si>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</si>
  <si>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</si>
  <si>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</si>
  <si>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</si>
  <si>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</si>
  <si>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</si>
  <si>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</si>
  <si>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</si>
  <si>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</si>
  <si>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</si>
  <si>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</si>
  <si>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</si>
  <si>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</si>
  <si>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</si>
  <si>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</si>
  <si>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</si>
  <si>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</si>
  <si>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</si>
  <si>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</si>
  <si>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</si>
  <si>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</si>
  <si>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</si>
  <si>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</si>
  <si>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</si>
  <si>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</si>
  <si>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</si>
  <si>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</si>
  <si>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</si>
  <si>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</si>
  <si>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</si>
  <si>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</si>
  <si>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</si>
  <si>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</si>
  <si>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</si>
  <si>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</si>
  <si>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</si>
  <si>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</si>
  <si>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</si>
  <si>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</si>
  <si>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</si>
  <si>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</si>
  <si>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</si>
  <si>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</si>
  <si>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</si>
  <si>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</si>
  <si>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</si>
  <si>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</si>
  <si>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</si>
  <si>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</si>
  <si>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</si>
  <si>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</si>
  <si>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</si>
  <si>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</si>
  <si>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</si>
  <si>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</si>
  <si>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</si>
  <si>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</si>
  <si>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</si>
  <si>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</si>
  <si>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</si>
  <si>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</si>
  <si>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</si>
  <si>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</si>
  <si>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</si>
  <si>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</si>
  <si>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</si>
  <si>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</si>
  <si>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</si>
  <si>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</si>
  <si>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</si>
  <si>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</si>
  <si>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</si>
  <si>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</si>
  <si>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</si>
  <si>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</si>
  <si>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</si>
  <si>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</si>
  <si>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</si>
  <si>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</si>
  <si>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</si>
  <si>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</si>
  <si>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</si>
  <si>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</si>
  <si>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</si>
  <si>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</si>
  <si>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</si>
  <si>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</si>
  <si>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</si>
  <si>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</si>
  <si>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</si>
  <si>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</si>
  <si>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</si>
  <si>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</si>
  <si>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</si>
  <si>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</si>
  <si>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</si>
  <si>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</si>
  <si>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</si>
  <si>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</si>
  <si>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</si>
  <si>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</si>
  <si>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</si>
  <si>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</si>
  <si>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</si>
  <si>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</si>
  <si>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</si>
  <si>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</si>
  <si>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</si>
  <si>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</si>
  <si>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</si>
  <si>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</si>
  <si>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</si>
  <si>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</si>
  <si>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</si>
  <si>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</si>
  <si>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</si>
  <si>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</si>
  <si>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</si>
  <si>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</si>
  <si>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</si>
  <si>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</si>
  <si>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</si>
  <si>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</si>
  <si>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</si>
  <si>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</si>
  <si>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</si>
  <si>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</si>
  <si>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</si>
  <si>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</si>
  <si>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</si>
  <si>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</si>
  <si>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</si>
  <si>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</si>
  <si>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</si>
  <si>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</si>
  <si>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</si>
  <si>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</si>
  <si>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</si>
  <si>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</si>
  <si>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</si>
  <si>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</si>
  <si>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</si>
  <si>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</si>
  <si>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</si>
  <si>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</si>
  <si>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</si>
  <si>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</si>
  <si>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</si>
  <si>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</si>
  <si>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</si>
  <si>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</si>
  <si>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</si>
  <si>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</si>
  <si>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</si>
  <si>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</si>
  <si>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</si>
  <si>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</si>
  <si>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</si>
  <si>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</si>
  <si>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</si>
  <si>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</si>
  <si>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</si>
  <si>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</si>
  <si>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</si>
  <si>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</si>
  <si>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</si>
  <si>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</si>
  <si>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</si>
  <si>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</si>
  <si>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</si>
  <si>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</si>
  <si>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</si>
  <si>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</si>
  <si>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</si>
  <si>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</si>
  <si>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</si>
  <si>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</si>
  <si>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</si>
  <si>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</si>
  <si>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</si>
  <si>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</si>
  <si>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</si>
  <si>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</si>
  <si>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</si>
  <si>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</si>
  <si>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</si>
  <si>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</si>
  <si>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</si>
  <si>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</si>
  <si>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</si>
  <si>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</si>
  <si>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</si>
  <si>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</si>
  <si>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</si>
  <si>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</si>
  <si>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</si>
  <si>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</si>
  <si>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</si>
  <si>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</si>
  <si>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</si>
  <si>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</si>
  <si>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</si>
  <si>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</si>
  <si>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</si>
  <si>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</si>
  <si>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</si>
  <si>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</si>
  <si>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</si>
  <si>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</si>
  <si>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</si>
  <si>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</si>
  <si>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</si>
  <si>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</si>
  <si>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</si>
  <si>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</si>
  <si>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</si>
  <si>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</si>
  <si>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</si>
  <si>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</si>
  <si>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</si>
  <si>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</si>
  <si>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</si>
  <si>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</si>
  <si>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</si>
  <si>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</si>
  <si>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</si>
  <si>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</si>
  <si>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</si>
  <si>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</si>
  <si>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</si>
  <si>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</si>
  <si>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</si>
  <si>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</si>
  <si>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</si>
  <si>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</si>
  <si>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</si>
  <si>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</si>
  <si>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</si>
  <si>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</si>
  <si>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</si>
  <si>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</si>
  <si>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</si>
  <si>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</si>
  <si>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</si>
  <si>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</si>
  <si>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</si>
  <si>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</si>
  <si>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</si>
  <si>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</si>
  <si>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</si>
  <si>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</si>
  <si>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</si>
  <si>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</si>
  <si>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</si>
  <si>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</si>
  <si>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</si>
  <si>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</si>
  <si>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</si>
  <si>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</si>
  <si>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</si>
  <si>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</si>
  <si>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</si>
  <si>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</si>
  <si>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</si>
  <si>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</si>
  <si>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</si>
  <si>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</si>
  <si>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</si>
  <si>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</si>
  <si>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</si>
  <si>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</si>
  <si>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</si>
  <si>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</si>
  <si>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</si>
  <si>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</si>
  <si>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</si>
  <si>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</si>
  <si>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</si>
  <si>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</si>
  <si>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</si>
  <si>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</si>
  <si>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</si>
  <si>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</si>
  <si>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</si>
  <si>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</si>
  <si>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</si>
  <si>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</si>
  <si>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</si>
  <si>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</si>
  <si>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</si>
  <si>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</si>
  <si>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</si>
  <si>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</si>
  <si>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</si>
  <si>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</si>
  <si>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</si>
  <si>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</si>
  <si>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</si>
  <si>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</si>
  <si>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</si>
  <si>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</si>
  <si>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</si>
  <si>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</si>
  <si>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</si>
  <si>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</si>
  <si>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</si>
  <si>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</si>
  <si>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</si>
  <si>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</si>
  <si>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</si>
  <si>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</si>
  <si>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</si>
  <si>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</si>
  <si>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</si>
  <si>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</si>
  <si>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</si>
  <si>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</si>
  <si>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</si>
  <si>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</si>
  <si>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</si>
  <si>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</si>
  <si>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</si>
  <si>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</si>
  <si>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</si>
  <si>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</si>
  <si>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</si>
  <si>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</si>
  <si>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</si>
  <si>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</si>
  <si>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</si>
  <si>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</si>
  <si>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</si>
  <si>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</si>
  <si>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</si>
  <si>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</si>
  <si>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</si>
  <si>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</si>
  <si>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</si>
  <si>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</si>
  <si>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</si>
  <si>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</si>
  <si>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</si>
  <si>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</si>
  <si>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</si>
  <si>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</si>
  <si>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</si>
  <si>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</si>
  <si>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</si>
  <si>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</si>
  <si>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</si>
  <si>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</si>
  <si>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</si>
  <si>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</si>
  <si>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</si>
  <si>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</si>
  <si>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</si>
  <si>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</si>
  <si>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</si>
  <si>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</si>
  <si>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</si>
  <si>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</si>
  <si>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</si>
  <si>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</si>
  <si>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</si>
  <si>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</si>
  <si>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</si>
  <si>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</si>
  <si>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</si>
  <si>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</si>
  <si>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</si>
  <si>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</si>
  <si>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</si>
  <si>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</si>
  <si>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</si>
  <si>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</si>
  <si>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</si>
  <si>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</si>
  <si>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</si>
  <si>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</si>
  <si>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</si>
  <si>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</si>
  <si>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</si>
  <si>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</si>
  <si>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</si>
  <si>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</si>
  <si>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</si>
  <si>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</si>
  <si>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</si>
  <si>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</si>
  <si>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</si>
  <si>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</si>
  <si>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</si>
  <si>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</si>
  <si>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</si>
  <si>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</si>
  <si>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</si>
  <si>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</si>
  <si>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</si>
  <si>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</si>
  <si>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</si>
  <si>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</si>
  <si>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</si>
  <si>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</si>
  <si>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</si>
  <si>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</si>
  <si>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</si>
  <si>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</si>
  <si>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</si>
  <si>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</si>
  <si>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</si>
  <si>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</si>
  <si>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</si>
  <si>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</si>
  <si>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</si>
  <si>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</si>
  <si>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</si>
  <si>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</si>
  <si>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</si>
  <si>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</si>
  <si>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</si>
  <si>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</si>
  <si>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</si>
  <si>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</si>
  <si>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</si>
  <si>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</si>
  <si>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</si>
  <si>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</si>
  <si>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</si>
  <si>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</si>
  <si>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</si>
  <si>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</si>
  <si>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</si>
  <si>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</si>
  <si>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</si>
  <si>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</si>
  <si>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</si>
  <si>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</si>
  <si>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</si>
  <si>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</si>
  <si>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</si>
  <si>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</si>
  <si>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</si>
  <si>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</si>
  <si>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</si>
  <si>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</si>
  <si>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</si>
  <si>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</si>
  <si>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</si>
  <si>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</si>
  <si>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</si>
  <si>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</si>
  <si>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</si>
  <si>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</si>
  <si>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</si>
  <si>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</si>
  <si>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</si>
  <si>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</si>
  <si>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</si>
  <si>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</si>
  <si>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</si>
  <si>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</si>
  <si>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</si>
  <si>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</si>
  <si>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</si>
  <si>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</si>
  <si>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</si>
  <si>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</si>
  <si>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</si>
  <si>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</si>
  <si>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</si>
  <si>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</si>
  <si>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</si>
  <si>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</si>
  <si>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</si>
  <si>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</si>
  <si>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</si>
  <si>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</si>
  <si>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</si>
  <si>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</si>
  <si>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</si>
  <si>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</si>
  <si>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</si>
  <si>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</si>
  <si>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</si>
  <si>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</si>
  <si>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</si>
  <si>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</si>
  <si>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</si>
  <si>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</si>
  <si>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</si>
  <si>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</si>
  <si>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</si>
  <si>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</si>
  <si>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</si>
  <si>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</si>
  <si>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</si>
  <si>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</si>
  <si>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</si>
  <si>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</si>
  <si>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</si>
  <si>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</si>
  <si>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</si>
  <si>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</si>
  <si>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</si>
  <si>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</si>
  <si>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</si>
  <si>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</si>
  <si>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</si>
  <si>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</si>
  <si>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</si>
  <si>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</si>
  <si>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</si>
  <si>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</si>
  <si>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</si>
  <si>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</si>
  <si>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</si>
  <si>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</si>
  <si>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</si>
  <si>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</si>
  <si>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</si>
  <si>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</si>
  <si>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</si>
  <si>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</si>
  <si>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</si>
  <si>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</si>
  <si>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</si>
  <si>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</si>
  <si>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</si>
  <si>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</si>
  <si>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</si>
  <si>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</si>
  <si>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</si>
  <si>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</si>
  <si>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</si>
  <si>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</si>
  <si>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</si>
  <si>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</si>
  <si>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</si>
  <si>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</si>
  <si>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</si>
  <si>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</si>
  <si>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</si>
  <si>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</si>
  <si>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</si>
  <si>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</si>
  <si>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</si>
  <si>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</si>
  <si>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</si>
  <si>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</si>
  <si>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</si>
  <si>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</si>
  <si>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</si>
  <si>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</si>
  <si>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</si>
  <si>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</si>
  <si>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</si>
  <si>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</si>
  <si>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</si>
  <si>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</si>
  <si>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</si>
  <si>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</si>
  <si>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</si>
  <si>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</si>
  <si>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</si>
  <si>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</si>
  <si>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</si>
  <si>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</si>
  <si>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</si>
  <si>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</si>
  <si>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</si>
  <si>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</si>
  <si>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</si>
  <si>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</si>
  <si>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</si>
  <si>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</si>
  <si>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</si>
  <si>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</si>
  <si>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</si>
  <si>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</si>
  <si>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</si>
  <si>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</si>
  <si>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</si>
  <si>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</si>
  <si>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</si>
  <si>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</si>
  <si>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</si>
  <si>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</si>
  <si>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</si>
  <si>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</si>
  <si>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</si>
  <si>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</si>
  <si>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</si>
  <si>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</si>
  <si>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</si>
  <si>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</si>
  <si>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</si>
  <si>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</si>
  <si>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</si>
  <si>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</si>
  <si>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</si>
  <si>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</si>
  <si>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</si>
  <si>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</si>
  <si>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</si>
  <si>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</si>
  <si>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</si>
  <si>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</si>
  <si>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</si>
  <si>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</si>
  <si>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</si>
  <si>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</si>
  <si>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</si>
  <si>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</si>
  <si>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</si>
  <si>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</si>
  <si>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</si>
  <si>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</si>
  <si>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</si>
  <si>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</si>
  <si>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</si>
  <si>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</si>
  <si>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</si>
  <si>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</si>
  <si>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</si>
  <si>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</si>
  <si>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</si>
  <si>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</si>
  <si>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</si>
  <si>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</si>
  <si>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</si>
  <si>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</si>
  <si>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</si>
  <si>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</si>
  <si>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</si>
  <si>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</si>
  <si>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</si>
  <si>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</si>
  <si>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</si>
  <si>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</si>
  <si>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</si>
  <si>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</si>
  <si>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</si>
  <si>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</si>
  <si>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</si>
  <si>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</si>
  <si>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</si>
  <si>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</si>
  <si>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</si>
  <si>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</si>
  <si>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</si>
  <si>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</si>
  <si>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</si>
  <si>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</si>
  <si>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</si>
  <si>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</si>
  <si>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</si>
  <si>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</si>
  <si>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</si>
  <si>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</si>
  <si>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</si>
  <si>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</si>
  <si>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</si>
  <si>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</si>
  <si>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</si>
  <si>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</si>
  <si>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</si>
  <si>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</si>
  <si>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</si>
  <si>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</si>
  <si>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</si>
  <si>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</si>
  <si>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</si>
  <si>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</si>
  <si>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</si>
  <si>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</si>
  <si>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</si>
  <si>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</si>
  <si>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</si>
  <si>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</si>
  <si>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</si>
  <si>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</si>
  <si>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</si>
  <si>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</si>
  <si>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</si>
  <si>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</si>
  <si>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</si>
  <si>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</si>
  <si>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</si>
  <si>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</si>
  <si>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</si>
  <si>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</si>
  <si>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</si>
  <si>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</si>
  <si>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</si>
  <si>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</si>
  <si>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</si>
  <si>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</si>
  <si>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</si>
  <si>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</si>
  <si>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</si>
  <si>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</si>
  <si>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</si>
  <si>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</si>
  <si>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</si>
  <si>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</si>
  <si>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</si>
  <si>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</si>
  <si>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</si>
  <si>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</si>
  <si>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</si>
  <si>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</si>
  <si>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</si>
  <si>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</si>
  <si>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</si>
  <si>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</si>
  <si>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</si>
  <si>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</si>
  <si>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</si>
  <si>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</si>
  <si>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</si>
  <si>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</si>
  <si>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</si>
  <si>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</si>
  <si>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</si>
  <si>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</si>
  <si>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</si>
  <si>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</si>
  <si>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</si>
  <si>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</si>
  <si>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</si>
  <si>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</si>
  <si>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</si>
  <si>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</si>
  <si>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</si>
  <si>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</si>
  <si>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</si>
  <si>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</si>
  <si>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</si>
  <si>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</si>
  <si>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</si>
  <si>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</si>
  <si>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</si>
  <si>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</si>
  <si>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</si>
  <si>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</si>
  <si>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</si>
  <si>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</si>
  <si>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</si>
  <si>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</si>
  <si>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</si>
  <si>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</si>
  <si>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</si>
  <si>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</si>
  <si>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</si>
  <si>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</si>
  <si>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</si>
  <si>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</si>
  <si>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</si>
  <si>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</si>
  <si>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</si>
  <si>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</si>
  <si>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</si>
  <si>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</si>
  <si>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</si>
  <si>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</si>
  <si>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</si>
  <si>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</si>
  <si>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</si>
  <si>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</si>
  <si>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</si>
  <si>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</si>
  <si>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</si>
  <si>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</si>
  <si>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</si>
  <si>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</si>
  <si>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</si>
  <si>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</si>
  <si>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</si>
  <si>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</si>
  <si>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</si>
  <si>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</si>
  <si>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</si>
  <si>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</si>
  <si>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</si>
  <si>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</si>
  <si>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</si>
  <si>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</si>
  <si>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</si>
  <si>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</si>
  <si>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</si>
  <si>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</si>
  <si>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</si>
  <si>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</si>
  <si>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</si>
  <si>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</si>
  <si>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</si>
  <si>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</si>
  <si>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</si>
  <si>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</si>
  <si>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</si>
  <si>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</si>
  <si>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</si>
  <si>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</si>
  <si>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</si>
  <si>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</si>
  <si>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</si>
  <si>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</si>
  <si>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</si>
  <si>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</si>
  <si>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</si>
  <si>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</si>
  <si>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</si>
  <si>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</si>
  <si>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</si>
  <si>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</si>
  <si>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</si>
  <si>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</si>
  <si>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</si>
  <si>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</si>
  <si>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</si>
  <si>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</si>
  <si>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</si>
  <si>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</si>
  <si>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</si>
  <si>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</si>
  <si>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</si>
  <si>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</si>
  <si>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</si>
  <si>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</si>
  <si>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</si>
  <si>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</si>
  <si>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</si>
  <si>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</si>
  <si>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</si>
  <si>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</si>
  <si>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</si>
  <si>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</si>
  <si>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</si>
  <si>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</si>
  <si>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</si>
  <si>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</si>
  <si>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</si>
  <si>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</si>
  <si>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</si>
  <si>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</si>
  <si>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</si>
  <si>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</si>
  <si>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</si>
  <si>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</si>
  <si>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</si>
  <si>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</si>
  <si>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</si>
  <si>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</si>
  <si>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</si>
  <si>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</si>
  <si>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</si>
  <si>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</si>
  <si>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</si>
  <si>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</si>
  <si>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</si>
  <si>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</si>
  <si>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</si>
  <si>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</si>
  <si>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</si>
  <si>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</si>
  <si>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</si>
  <si>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</si>
  <si>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</si>
  <si>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</si>
  <si>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</si>
  <si>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</si>
  <si>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</si>
  <si>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</si>
  <si>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</si>
  <si>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</si>
  <si>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</si>
  <si>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</si>
  <si>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</si>
  <si>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</si>
  <si>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</si>
  <si>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</si>
  <si>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</si>
  <si>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</si>
  <si>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</si>
  <si>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</si>
  <si>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</si>
  <si>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</si>
  <si>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</si>
  <si>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</si>
  <si>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</si>
  <si>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</si>
  <si>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</si>
  <si>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</si>
  <si>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</si>
  <si>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</si>
  <si>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</si>
  <si>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</si>
  <si>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</si>
  <si>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</si>
  <si>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</si>
  <si>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</si>
  <si>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</si>
  <si>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</si>
  <si>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</si>
  <si>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</si>
  <si>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</si>
  <si>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</si>
  <si>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</si>
  <si>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</si>
  <si>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</si>
  <si>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</si>
  <si>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</si>
  <si>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</si>
  <si>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</si>
  <si>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</si>
  <si>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</si>
  <si>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</si>
  <si>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</si>
  <si>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</si>
  <si>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</si>
  <si>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</si>
  <si>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</si>
  <si>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</si>
  <si>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</si>
  <si>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</si>
  <si>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</si>
  <si>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</si>
  <si>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</si>
  <si>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</si>
  <si>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</si>
  <si>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</si>
  <si>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</si>
  <si>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</si>
  <si>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</si>
  <si>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</si>
  <si>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</si>
  <si>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</si>
  <si>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</si>
  <si>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</si>
  <si>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</si>
  <si>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</si>
  <si>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</si>
  <si>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</si>
  <si>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</si>
  <si>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</si>
  <si>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</si>
  <si>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</si>
  <si>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</si>
  <si>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</si>
  <si>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</si>
  <si>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</si>
  <si>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</si>
  <si>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</si>
  <si>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</si>
  <si>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</si>
  <si>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</si>
  <si>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</si>
  <si>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</si>
  <si>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</si>
  <si>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</si>
  <si>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</si>
  <si>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</si>
  <si>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</si>
  <si>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</si>
  <si>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</si>
  <si>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</si>
  <si>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</si>
  <si>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</si>
  <si>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</si>
  <si>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</si>
  <si>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</si>
  <si>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</si>
  <si>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</si>
  <si>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</si>
  <si>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</si>
  <si>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</si>
  <si>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</si>
  <si>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</si>
  <si>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</si>
  <si>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</si>
  <si>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</si>
  <si>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</si>
  <si>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</si>
  <si>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</si>
  <si>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</si>
  <si>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</si>
  <si>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</si>
  <si>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</si>
  <si>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</si>
  <si>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</si>
  <si>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</si>
  <si>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</si>
  <si>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</si>
  <si>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</si>
  <si>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</si>
  <si>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</si>
  <si>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</si>
  <si>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</si>
  <si>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</si>
  <si>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</si>
  <si>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</si>
  <si>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</si>
  <si>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</si>
  <si>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</si>
  <si>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</si>
  <si>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</si>
  <si>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</si>
  <si>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</si>
  <si>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</si>
  <si>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</si>
  <si>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</si>
  <si>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</si>
  <si>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</si>
  <si>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</si>
  <si>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</si>
  <si>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</si>
  <si>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</si>
  <si>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</si>
  <si>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</si>
  <si>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</si>
  <si>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</si>
  <si>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</si>
  <si>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</si>
  <si>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</si>
  <si>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</si>
  <si>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</si>
  <si>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</si>
  <si>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</si>
  <si>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</si>
  <si>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</si>
  <si>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</si>
  <si>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</si>
  <si>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</si>
  <si>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</si>
  <si>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</si>
  <si>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</si>
  <si>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</si>
  <si>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</si>
  <si>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</si>
  <si>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</si>
  <si>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</si>
  <si>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</si>
  <si>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</si>
  <si>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</si>
  <si>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</si>
  <si>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</si>
  <si>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</si>
  <si>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</si>
  <si>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</si>
  <si>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</si>
  <si>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</si>
  <si>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</si>
  <si>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</si>
  <si>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</si>
  <si>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</si>
  <si>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</si>
  <si>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</si>
  <si>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</si>
  <si>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</si>
  <si>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</si>
  <si>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</si>
  <si>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</si>
  <si>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</si>
  <si>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</si>
  <si>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</si>
  <si>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</si>
  <si>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</si>
  <si>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</si>
  <si>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</si>
  <si>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</si>
  <si>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</si>
  <si>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</si>
  <si>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</si>
  <si>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</si>
  <si>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</si>
  <si>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</si>
  <si>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</si>
  <si>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</si>
  <si>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</si>
  <si>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</si>
  <si>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</si>
  <si>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</si>
  <si>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</si>
  <si>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</si>
  <si>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</si>
  <si>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</si>
  <si>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</si>
  <si>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</si>
  <si>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</si>
  <si>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</si>
  <si>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</si>
  <si>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</si>
  <si>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</si>
  <si>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</si>
  <si>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</si>
  <si>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</si>
  <si>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</si>
  <si>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</si>
  <si>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</si>
  <si>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</si>
  <si>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</si>
  <si>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</si>
  <si>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</si>
  <si>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</si>
  <si>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</si>
  <si>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</si>
  <si>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</si>
  <si>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</si>
  <si>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</si>
  <si>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</si>
  <si>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</si>
  <si>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</si>
  <si>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</si>
  <si>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</si>
  <si>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</si>
  <si>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</si>
  <si>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</si>
  <si>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</si>
  <si>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</si>
  <si>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</si>
  <si>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</si>
  <si>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</si>
  <si>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</si>
  <si>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</si>
  <si>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</si>
  <si>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</si>
  <si>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</si>
  <si>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</si>
  <si>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</si>
  <si>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</si>
  <si>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</si>
  <si>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</si>
  <si>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</si>
  <si>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</si>
  <si>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</si>
  <si>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</si>
  <si>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</si>
  <si>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</si>
  <si>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</si>
  <si>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</si>
  <si>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</si>
  <si>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</si>
  <si>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</si>
  <si>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</si>
  <si>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</si>
  <si>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</si>
  <si>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</si>
  <si>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</si>
  <si>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</si>
  <si>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</si>
  <si>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</si>
  <si>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</si>
  <si>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</si>
  <si>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</si>
  <si>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</si>
  <si>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</si>
  <si>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</si>
  <si>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</si>
  <si>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</si>
  <si>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</si>
  <si>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</si>
  <si>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</si>
  <si>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</si>
  <si>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</si>
  <si>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</si>
  <si>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</si>
  <si>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</si>
  <si>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</si>
  <si>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</si>
  <si>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</si>
  <si>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</si>
  <si>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</si>
  <si>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</si>
  <si>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</si>
  <si>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</si>
  <si>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</si>
  <si>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</si>
  <si>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</si>
  <si>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</si>
  <si>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</si>
  <si>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</si>
  <si>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</si>
  <si>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</si>
  <si>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</si>
  <si>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</si>
  <si>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</si>
  <si>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</si>
  <si>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</si>
  <si>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</si>
  <si>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</si>
  <si>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</si>
  <si>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</si>
  <si>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</si>
  <si>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</si>
  <si>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</si>
  <si>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</si>
  <si>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</si>
  <si>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</si>
  <si>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</si>
  <si>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</si>
  <si>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</si>
  <si>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</si>
  <si>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</si>
  <si>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</si>
  <si>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</si>
  <si>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</si>
  <si>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</si>
  <si>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</si>
  <si>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</si>
  <si>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</si>
  <si>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</si>
  <si>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</si>
  <si>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</si>
  <si>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</si>
  <si>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</si>
  <si>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</si>
  <si>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</si>
  <si>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</si>
  <si>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</si>
  <si>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</si>
  <si>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</si>
  <si>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</si>
  <si>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</si>
  <si>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</si>
  <si>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</si>
  <si>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</si>
  <si>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</si>
  <si>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</si>
  <si>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</si>
  <si>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</si>
  <si>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</si>
  <si>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</si>
  <si>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</si>
  <si>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</si>
  <si>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</si>
  <si>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</si>
  <si>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</si>
  <si>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</si>
  <si>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</si>
  <si>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</si>
  <si>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</si>
  <si>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</si>
  <si>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</si>
  <si>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</si>
  <si>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</si>
  <si>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</si>
  <si>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</si>
  <si>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</si>
  <si>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</si>
  <si>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</si>
  <si>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</si>
  <si>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</si>
  <si>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</si>
  <si>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</si>
  <si>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</si>
  <si>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</si>
  <si>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</si>
  <si>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</si>
  <si>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</si>
  <si>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</si>
  <si>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</si>
  <si>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</si>
  <si>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</si>
  <si>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</si>
  <si>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</si>
  <si>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</si>
  <si>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</si>
  <si>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</si>
  <si>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</si>
  <si>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</si>
  <si>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</si>
  <si>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</si>
  <si>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</si>
  <si>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</si>
  <si>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</si>
  <si>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</si>
  <si>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</si>
  <si>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</si>
  <si>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</si>
  <si>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</si>
  <si>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</si>
  <si>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</si>
  <si>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</si>
  <si>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</si>
  <si>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</si>
  <si>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</si>
  <si>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</si>
  <si>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</si>
  <si>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</si>
  <si>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</si>
  <si>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</si>
  <si>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</si>
  <si>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</si>
  <si>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</si>
  <si>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</si>
  <si>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</si>
  <si>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</si>
  <si>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</si>
  <si>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</si>
  <si>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</si>
  <si>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</si>
  <si>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</si>
  <si>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</si>
  <si>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</si>
  <si>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</si>
  <si>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</si>
  <si>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</si>
  <si>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</si>
  <si>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</si>
  <si>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</si>
  <si>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</si>
  <si>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</si>
  <si>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</si>
  <si>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</si>
  <si>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</si>
  <si>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</si>
  <si>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</si>
  <si>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</si>
  <si>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</si>
  <si>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</si>
  <si>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</si>
  <si>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</si>
  <si>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</si>
  <si>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</si>
  <si>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</si>
  <si>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</si>
  <si>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</si>
  <si>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</si>
  <si>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</si>
  <si>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</si>
  <si>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</si>
  <si>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</si>
  <si>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</si>
  <si>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</si>
  <si>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</si>
  <si>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</si>
  <si>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</si>
  <si>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</si>
  <si>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</si>
  <si>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</si>
  <si>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</si>
  <si>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</si>
  <si>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</si>
  <si>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</si>
  <si>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</si>
  <si>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</si>
  <si>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</si>
  <si>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</si>
  <si>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</si>
  <si>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</si>
  <si>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</si>
  <si>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</si>
  <si>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</si>
  <si>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</si>
  <si>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</si>
  <si>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</si>
  <si>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</si>
  <si>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</si>
  <si>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</si>
  <si>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</si>
  <si>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</si>
  <si>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</si>
  <si>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</si>
  <si>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</si>
  <si>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</si>
  <si>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</si>
  <si>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</si>
  <si>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</si>
  <si>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</si>
  <si>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</si>
  <si>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</si>
  <si>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</si>
  <si>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</si>
  <si>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</si>
  <si>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</si>
  <si>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</si>
  <si>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</si>
  <si>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</si>
  <si>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</si>
  <si>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</si>
  <si>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</si>
  <si>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</si>
  <si>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</si>
  <si>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</si>
  <si>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</si>
  <si>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</si>
  <si>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</si>
  <si>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</si>
  <si>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</si>
  <si>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</si>
  <si>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</si>
  <si>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</si>
  <si>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</si>
  <si>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</si>
  <si>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</si>
  <si>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</si>
  <si>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</si>
  <si>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</si>
  <si>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</si>
  <si>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</si>
  <si>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</si>
  <si>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</si>
  <si>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</si>
  <si>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</si>
  <si>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</si>
  <si>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</si>
  <si>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</si>
  <si>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</si>
  <si>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</si>
  <si>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</si>
  <si>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</si>
  <si>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</si>
  <si>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</si>
  <si>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</si>
  <si>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</si>
  <si>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</si>
  <si>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</si>
  <si>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</si>
  <si>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</si>
  <si>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</si>
  <si>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</si>
  <si>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</si>
  <si>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</si>
  <si>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</si>
  <si>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</si>
  <si>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</si>
  <si>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</si>
  <si>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</si>
  <si>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</si>
  <si>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</si>
  <si>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</si>
  <si>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</si>
  <si>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</si>
  <si>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</si>
  <si>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</si>
  <si>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</si>
  <si>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</si>
  <si>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</si>
  <si>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</si>
  <si>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</si>
  <si>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</si>
  <si>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</si>
  <si>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</si>
  <si>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</si>
  <si>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</si>
  <si>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</si>
  <si>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</si>
  <si>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</si>
  <si>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</si>
  <si>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</si>
  <si>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</si>
  <si>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</si>
  <si>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</si>
  <si>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</si>
  <si>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</si>
  <si>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</si>
  <si>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</si>
  <si>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</si>
  <si>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</si>
  <si>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</si>
  <si>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</si>
  <si>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</si>
  <si>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</si>
  <si>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</si>
  <si>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</si>
  <si>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</si>
  <si>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</si>
  <si>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</si>
  <si>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</si>
  <si>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</si>
  <si>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</si>
  <si>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</si>
  <si>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</si>
  <si>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</si>
  <si>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</si>
  <si>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</si>
  <si>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</si>
  <si>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</si>
  <si>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</si>
  <si>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</si>
  <si>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</si>
  <si>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</si>
  <si>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</si>
  <si>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</si>
  <si>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</si>
  <si>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</si>
  <si>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</si>
  <si>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</si>
  <si>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</si>
  <si>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</si>
  <si>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</si>
  <si>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</si>
  <si>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</si>
  <si>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</si>
  <si>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</si>
  <si>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</si>
  <si>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</si>
  <si>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</si>
  <si>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</si>
  <si>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</si>
  <si>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</si>
  <si>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</si>
  <si>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</si>
  <si>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</si>
  <si>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</si>
  <si>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</si>
  <si>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</si>
  <si>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</si>
  <si>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</si>
  <si>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</si>
  <si>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</si>
  <si>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</si>
  <si>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</si>
  <si>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</si>
  <si>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</si>
  <si>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</si>
  <si>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</si>
  <si>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</si>
  <si>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</si>
  <si>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</si>
  <si>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</si>
  <si>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</si>
  <si>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</si>
  <si>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</si>
  <si>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</si>
  <si>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</si>
  <si>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</si>
  <si>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</si>
  <si>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</si>
  <si>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</si>
  <si>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</si>
  <si>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</si>
  <si>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</si>
  <si>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</si>
  <si>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</si>
  <si>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</si>
  <si>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</si>
  <si>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</si>
  <si>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</si>
  <si>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</si>
  <si>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</si>
  <si>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</si>
  <si>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</si>
  <si>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</si>
  <si>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</si>
  <si>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</si>
  <si>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</si>
  <si>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</si>
  <si>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</si>
  <si>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</si>
  <si>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</si>
  <si>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</si>
  <si>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</si>
  <si>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</si>
  <si>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</si>
  <si>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</si>
  <si>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</si>
  <si>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</si>
  <si>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</si>
  <si>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</si>
  <si>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</si>
  <si>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</si>
  <si>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</si>
  <si>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</si>
  <si>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</si>
  <si>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</si>
  <si>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</si>
  <si>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</si>
  <si>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</si>
  <si>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</si>
  <si>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</si>
  <si>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</si>
  <si>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</si>
  <si>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</si>
  <si>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</si>
  <si>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</si>
  <si>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</si>
  <si>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</si>
  <si>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</si>
  <si>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</si>
  <si>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</si>
  <si>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</si>
  <si>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</si>
  <si>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</si>
  <si>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</si>
  <si>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</si>
  <si>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</si>
  <si>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</si>
  <si>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</si>
  <si>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</si>
  <si>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</si>
  <si>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</si>
  <si>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</si>
  <si>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</si>
  <si>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</si>
  <si>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</si>
  <si>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</si>
  <si>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</si>
  <si>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</si>
  <si>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</si>
  <si>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</si>
  <si>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</si>
  <si>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</si>
  <si>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</si>
  <si>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</si>
  <si>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</si>
  <si>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</si>
  <si>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</si>
  <si>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</si>
  <si>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</si>
  <si>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</si>
  <si>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</si>
  <si>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</si>
  <si>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</si>
  <si>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</si>
  <si>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</si>
  <si>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</si>
  <si>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</si>
  <si>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</si>
  <si>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</si>
  <si>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</si>
  <si>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</si>
  <si>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</si>
  <si>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</si>
  <si>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</si>
  <si>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</si>
  <si>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</si>
  <si>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</si>
  <si>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</si>
  <si>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</si>
  <si>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</si>
  <si>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</si>
  <si>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</si>
  <si>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</si>
  <si>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</si>
  <si>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</si>
  <si>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</si>
  <si>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</si>
  <si>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</si>
  <si>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</si>
  <si>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</si>
  <si>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</si>
  <si>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</si>
  <si>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</si>
  <si>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</si>
  <si>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</si>
  <si>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</si>
  <si>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</si>
  <si>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</si>
  <si>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</si>
  <si>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</si>
  <si>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</si>
  <si>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</si>
  <si>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</si>
  <si>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</si>
  <si>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</si>
  <si>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</si>
  <si>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</si>
  <si>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</si>
  <si>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</si>
  <si>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</si>
  <si>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</si>
  <si>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</si>
  <si>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</si>
  <si>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</si>
  <si>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</si>
  <si>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</si>
  <si>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</si>
  <si>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</si>
  <si>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</si>
  <si>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</si>
  <si>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</si>
  <si>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</si>
  <si>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</si>
  <si>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</si>
  <si>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</si>
  <si>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</si>
  <si>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</si>
  <si>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</si>
  <si>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</si>
  <si>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</si>
  <si>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</si>
  <si>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</si>
  <si>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</si>
  <si>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</si>
  <si>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</si>
  <si>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</si>
  <si>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</si>
  <si>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</si>
  <si>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</si>
  <si>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</si>
  <si>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</si>
  <si>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</si>
  <si>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</si>
  <si>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</si>
  <si>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</si>
  <si>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</si>
  <si>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</si>
  <si>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</si>
  <si>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</si>
  <si>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</si>
  <si>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</si>
  <si>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</si>
  <si>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</si>
  <si>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</si>
  <si>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</si>
  <si>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</si>
  <si>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</si>
  <si>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</si>
  <si>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</si>
  <si>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</si>
  <si>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</si>
  <si>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</si>
  <si>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</si>
  <si>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</si>
  <si>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</si>
  <si>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</si>
  <si>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</si>
  <si>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</si>
  <si>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</si>
  <si>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</si>
  <si>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</si>
  <si>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</si>
  <si>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</si>
  <si>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</si>
  <si>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</si>
  <si>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</si>
  <si>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</si>
  <si>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</si>
  <si>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</si>
  <si>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</si>
  <si>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</si>
  <si>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</si>
  <si>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</si>
  <si>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</si>
  <si>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</si>
  <si>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</si>
  <si>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</si>
  <si>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</si>
  <si>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</si>
  <si>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</si>
  <si>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</si>
  <si>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</si>
  <si>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</si>
  <si>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</si>
  <si>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</si>
  <si>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</si>
  <si>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</si>
  <si>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</si>
  <si>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</si>
  <si>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</si>
  <si>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</si>
  <si>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</si>
  <si>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</si>
  <si>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</si>
  <si>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</si>
  <si>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</si>
  <si>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</si>
  <si>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</si>
  <si>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</si>
  <si>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</si>
  <si>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</si>
  <si>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</si>
  <si>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</si>
  <si>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</si>
  <si>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</si>
  <si>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</si>
  <si>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</si>
  <si>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</si>
  <si>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</si>
  <si>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</si>
  <si>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</si>
  <si>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</si>
  <si>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</si>
  <si>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</si>
  <si>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</si>
  <si>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</si>
  <si>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</si>
  <si>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</si>
  <si>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</si>
  <si>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</si>
  <si>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</si>
  <si>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</si>
  <si>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</si>
  <si>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</si>
  <si>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</si>
  <si>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</si>
  <si>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</si>
  <si>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</si>
  <si>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</si>
  <si>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</si>
  <si>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</si>
  <si>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</si>
  <si>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</si>
  <si>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</si>
  <si>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</si>
  <si>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</si>
  <si>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</si>
  <si>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</si>
  <si>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</si>
  <si>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</si>
  <si>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</si>
  <si>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</si>
  <si>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</si>
  <si>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</si>
  <si>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</si>
  <si>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</si>
  <si>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</si>
  <si>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</si>
  <si>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</si>
  <si>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</si>
  <si>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</si>
  <si>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</si>
  <si>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</si>
  <si>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</si>
  <si>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</si>
  <si>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</si>
  <si>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</si>
  <si>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</si>
  <si>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</si>
  <si>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</si>
  <si>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</si>
  <si>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</si>
  <si>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</si>
  <si>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</si>
  <si>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</si>
  <si>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</si>
  <si>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</si>
  <si>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</si>
  <si>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</si>
  <si>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</si>
  <si>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</si>
  <si>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</si>
  <si>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</si>
  <si>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</si>
  <si>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</si>
  <si>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</si>
  <si>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</si>
  <si>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</si>
  <si>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</si>
  <si>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</si>
  <si>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</si>
  <si>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</si>
  <si>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</si>
  <si>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</si>
  <si>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</si>
  <si>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</si>
  <si>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</si>
  <si>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</si>
  <si>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</si>
  <si>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</si>
  <si>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</si>
  <si>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</si>
  <si>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</si>
  <si>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</si>
  <si>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</si>
  <si>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</si>
  <si>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</si>
  <si>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</si>
  <si>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</si>
  <si>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</si>
  <si>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</si>
  <si>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</si>
  <si>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</si>
  <si>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</si>
  <si>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</si>
  <si>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</si>
  <si>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</si>
  <si>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</si>
  <si>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</si>
  <si>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</si>
  <si>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</si>
  <si>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</si>
  <si>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</si>
  <si>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</si>
  <si>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</si>
  <si>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</si>
  <si>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</si>
  <si>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</si>
  <si>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</si>
  <si>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</si>
  <si>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</si>
  <si>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</si>
  <si>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</si>
  <si>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</si>
  <si>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</si>
  <si>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</si>
  <si>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</si>
  <si>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</si>
  <si>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</si>
  <si>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</si>
  <si>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</si>
  <si>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</si>
  <si>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</si>
  <si>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</si>
  <si>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</si>
  <si>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</si>
  <si>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</si>
  <si>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</si>
  <si>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</si>
  <si>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</si>
  <si>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</si>
  <si>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</si>
  <si>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</si>
  <si>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</si>
  <si>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</si>
  <si>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</si>
  <si>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</si>
  <si>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</si>
  <si>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</si>
  <si>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</si>
  <si>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</si>
  <si>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</si>
  <si>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</si>
  <si>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</si>
  <si>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</si>
  <si>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</si>
  <si>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</si>
  <si>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</si>
  <si>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</si>
  <si>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</si>
  <si>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</si>
  <si>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</si>
  <si>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</si>
  <si>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</si>
  <si>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</si>
  <si>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</si>
  <si>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</si>
  <si>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</si>
  <si>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</si>
  <si>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</si>
  <si>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</si>
  <si>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</si>
  <si>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</si>
  <si>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</si>
  <si>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</si>
  <si>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</si>
  <si>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</si>
  <si>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</si>
  <si>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</si>
  <si>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</si>
  <si>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</si>
  <si>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</si>
  <si>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</si>
  <si>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</si>
  <si>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</si>
  <si>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</si>
  <si>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</si>
  <si>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</si>
  <si>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</si>
  <si>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</si>
  <si>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</si>
  <si>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</si>
  <si>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</si>
  <si>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</si>
  <si>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</si>
  <si>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</si>
  <si>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</si>
  <si>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</si>
  <si>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</si>
  <si>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</si>
  <si>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</si>
  <si>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</si>
  <si>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</si>
  <si>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</si>
  <si>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</si>
  <si>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</si>
  <si>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</si>
  <si>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</si>
  <si>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</si>
  <si>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</si>
  <si>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</si>
  <si>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</si>
  <si>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</si>
  <si>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</si>
  <si>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</si>
  <si>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</si>
  <si>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</si>
  <si>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</si>
  <si>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</si>
  <si>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</si>
  <si>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</si>
  <si>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</si>
  <si>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</si>
  <si>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</si>
  <si>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</si>
  <si>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</si>
  <si>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</si>
  <si>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</si>
  <si>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</si>
  <si>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</si>
  <si>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</si>
  <si>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</si>
  <si>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</si>
  <si>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</si>
  <si>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</si>
  <si>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</si>
  <si>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</si>
  <si>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</si>
  <si>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</si>
  <si>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</si>
  <si>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</si>
  <si>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</si>
  <si>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</si>
  <si>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</si>
  <si>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</si>
  <si>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</si>
  <si>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</si>
  <si>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</si>
  <si>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</si>
  <si>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</si>
  <si>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</si>
  <si>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</si>
  <si>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</si>
  <si>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</si>
  <si>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</si>
  <si>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</si>
  <si>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</si>
  <si>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</si>
  <si>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</si>
  <si>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</si>
  <si>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</si>
  <si>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</si>
  <si>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</si>
  <si>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</si>
  <si>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</si>
  <si>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</si>
  <si>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</si>
  <si>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</si>
  <si>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</si>
  <si>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</si>
  <si>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</si>
  <si>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</si>
  <si>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</si>
  <si>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</si>
  <si>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</si>
  <si>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</si>
  <si>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</si>
  <si>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</si>
  <si>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</si>
  <si>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</si>
  <si>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</si>
  <si>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</si>
  <si>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</si>
  <si>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</si>
  <si>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</si>
  <si>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</si>
  <si>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</si>
  <si>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</si>
  <si>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</si>
  <si>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</si>
  <si>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</si>
  <si>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</si>
  <si>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</si>
  <si>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</si>
  <si>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</si>
  <si>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</si>
  <si>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</si>
  <si>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</si>
  <si>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</si>
  <si>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</si>
  <si>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</si>
  <si>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</si>
  <si>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</si>
  <si>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</si>
  <si>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</si>
  <si>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</si>
  <si>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</si>
  <si>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</si>
  <si>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</si>
  <si>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</si>
  <si>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</si>
  <si>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</si>
  <si>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</si>
  <si>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</si>
  <si>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</si>
  <si>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</si>
  <si>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</si>
  <si>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</si>
  <si>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</si>
  <si>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</si>
  <si>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</si>
  <si>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</si>
  <si>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</si>
  <si>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</si>
  <si>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</si>
  <si>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</si>
  <si>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</si>
  <si>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</si>
  <si>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</si>
  <si>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</si>
  <si>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</si>
  <si>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</si>
  <si>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</si>
  <si>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</si>
  <si>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</si>
  <si>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</si>
  <si>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</si>
  <si>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</si>
  <si>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</si>
  <si>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</si>
  <si>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</si>
  <si>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</si>
  <si>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</si>
  <si>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</si>
  <si>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</si>
  <si>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</si>
  <si>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</si>
  <si>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</si>
  <si>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</si>
  <si>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</si>
  <si>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</si>
  <si>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</si>
  <si>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</si>
  <si>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</si>
  <si>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</si>
  <si>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</si>
  <si>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</si>
  <si>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</si>
  <si>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</si>
  <si>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</si>
  <si>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</si>
  <si>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</si>
  <si>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</si>
  <si>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</si>
  <si>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</si>
  <si>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</si>
  <si>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</si>
  <si>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</si>
  <si>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</si>
  <si>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</si>
  <si>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</si>
  <si>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</si>
  <si>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</si>
  <si>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</si>
  <si>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</si>
  <si>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</si>
  <si>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</si>
  <si>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</si>
  <si>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</si>
  <si>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</si>
  <si>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</si>
  <si>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</si>
  <si>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</si>
  <si>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</si>
  <si>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</si>
  <si>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</si>
  <si>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</si>
  <si>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</si>
  <si>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</si>
  <si>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</si>
  <si>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</si>
  <si>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</si>
  <si>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</si>
  <si>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</si>
  <si>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</si>
  <si>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</si>
  <si>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</si>
  <si>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</si>
  <si>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</si>
  <si>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</si>
  <si>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</si>
  <si>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</si>
  <si>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</si>
  <si>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</si>
  <si>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</si>
  <si>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</si>
  <si>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</si>
  <si>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</si>
  <si>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</si>
  <si>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</si>
  <si>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</si>
  <si>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</si>
  <si>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</si>
  <si>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</si>
  <si>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</si>
  <si>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</si>
  <si>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</si>
  <si>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</si>
  <si>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</si>
  <si>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</si>
  <si>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</si>
  <si>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</si>
  <si>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</si>
  <si>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</si>
  <si>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</si>
  <si>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</si>
  <si>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</si>
  <si>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</si>
  <si>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</si>
  <si>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</si>
  <si>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</si>
  <si>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</si>
  <si>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</si>
  <si>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</si>
  <si>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</si>
  <si>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</si>
  <si>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</si>
  <si>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</si>
  <si>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</si>
  <si>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</si>
  <si>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</si>
  <si>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</si>
  <si>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</si>
  <si>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</si>
  <si>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</si>
  <si>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</si>
  <si>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</si>
  <si>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</si>
  <si>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</si>
  <si>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</si>
  <si>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</si>
  <si>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</si>
  <si>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</si>
  <si>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</si>
  <si>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</si>
  <si>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</si>
  <si>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</si>
  <si>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</si>
  <si>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</si>
  <si>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</si>
  <si>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</si>
  <si>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</si>
  <si>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</si>
  <si>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</si>
  <si>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</si>
  <si>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</si>
  <si>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</si>
  <si>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</si>
  <si>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</si>
  <si>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</si>
  <si>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</si>
  <si>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</si>
  <si>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</si>
  <si>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</si>
  <si>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</si>
  <si>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</si>
  <si>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</si>
  <si>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</si>
  <si>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</si>
  <si>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</si>
  <si>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</si>
  <si>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</si>
  <si>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</si>
  <si>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</si>
  <si>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</si>
  <si>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</si>
  <si>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</si>
  <si>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</si>
  <si>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</si>
  <si>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</si>
  <si>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</si>
  <si>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</si>
  <si>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</si>
  <si>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</si>
  <si>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</si>
  <si>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</si>
  <si>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</si>
  <si>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</si>
  <si>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</si>
  <si>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</si>
  <si>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</si>
  <si>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</si>
  <si>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</si>
  <si>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</si>
  <si>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</si>
  <si>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</si>
  <si>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</si>
  <si>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</si>
  <si>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</si>
  <si>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</si>
  <si>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</si>
  <si>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</si>
  <si>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</si>
  <si>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</si>
  <si>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</si>
  <si>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</si>
  <si>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</si>
  <si>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</si>
  <si>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</si>
  <si>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</si>
  <si>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</si>
  <si>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</si>
  <si>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</si>
  <si>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</si>
  <si>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</si>
  <si>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</si>
  <si>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</si>
  <si>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</si>
  <si>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</si>
  <si>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</si>
  <si>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</si>
  <si>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</si>
  <si>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</si>
  <si>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</si>
  <si>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</si>
  <si>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</si>
  <si>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</si>
  <si>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</si>
  <si>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</si>
  <si>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</si>
  <si>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</si>
  <si>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</si>
  <si>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</si>
  <si>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</si>
  <si>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</si>
  <si>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</si>
  <si>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</si>
  <si>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</si>
  <si>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</si>
  <si>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</si>
  <si>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</si>
  <si>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</si>
  <si>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</si>
  <si>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</si>
  <si>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</si>
  <si>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</si>
  <si>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</si>
  <si>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</si>
  <si>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</si>
  <si>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</si>
  <si>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</si>
  <si>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</si>
  <si>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</si>
  <si>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</si>
  <si>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</si>
  <si>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</si>
  <si>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</si>
  <si>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</si>
  <si>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</si>
  <si>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</si>
  <si>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</si>
  <si>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</si>
  <si>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</si>
  <si>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</si>
  <si>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</si>
  <si>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</si>
  <si>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</si>
  <si>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</si>
  <si>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</si>
  <si>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</si>
  <si>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</si>
  <si>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</si>
  <si>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</si>
  <si>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</si>
  <si>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</si>
  <si>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</si>
  <si>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</si>
  <si>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</si>
  <si>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</si>
  <si>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</si>
  <si>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</si>
  <si>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</si>
  <si>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</si>
  <si>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</si>
  <si>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</si>
  <si>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</si>
  <si>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</si>
  <si>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</si>
  <si>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</si>
  <si>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</si>
  <si>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</si>
  <si>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</si>
  <si>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</si>
  <si>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</si>
  <si>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</si>
  <si>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</si>
  <si>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</si>
  <si>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</si>
  <si>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</si>
  <si>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</si>
  <si>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</si>
  <si>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</si>
  <si>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</si>
  <si>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</si>
  <si>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</si>
  <si>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</si>
  <si>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</si>
  <si>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</si>
  <si>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</si>
  <si>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</si>
  <si>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</si>
  <si>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</si>
  <si>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</si>
  <si>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</si>
  <si>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</si>
  <si>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</si>
  <si>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</si>
  <si>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</si>
  <si>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</si>
  <si>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</si>
  <si>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</si>
  <si>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</si>
  <si>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</si>
  <si>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</si>
  <si>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</si>
  <si>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</si>
  <si>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</si>
  <si>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</si>
  <si>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</si>
  <si>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</si>
  <si>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</si>
  <si>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</si>
  <si>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</si>
  <si>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</si>
  <si>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</si>
  <si>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</si>
  <si>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</si>
  <si>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</si>
  <si>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</si>
  <si>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</si>
  <si>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</si>
  <si>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</si>
  <si>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</si>
  <si>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</si>
  <si>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</si>
  <si>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</si>
  <si>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</si>
  <si>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</si>
  <si>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</si>
  <si>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</si>
  <si>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</si>
  <si>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</si>
  <si>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</si>
  <si>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</si>
  <si>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</si>
  <si>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</si>
  <si>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</si>
  <si>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</si>
  <si>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</si>
  <si>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</si>
  <si>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</si>
  <si>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</si>
  <si>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</si>
  <si>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</si>
  <si>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</si>
  <si>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</si>
  <si>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</si>
  <si>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</si>
  <si>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</si>
  <si>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</si>
  <si>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</si>
  <si>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</si>
  <si>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</si>
  <si>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</si>
  <si>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</si>
  <si>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</si>
  <si>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</si>
  <si>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</si>
  <si>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</si>
  <si>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</si>
  <si>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</si>
  <si>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</si>
  <si>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</si>
  <si>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</si>
  <si>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</si>
  <si>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</si>
  <si>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</si>
  <si>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</si>
  <si>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</si>
  <si>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</si>
  <si>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</si>
  <si>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</si>
  <si>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</si>
  <si>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</si>
  <si>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</si>
  <si>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</si>
  <si>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</si>
  <si>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</si>
  <si>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</si>
  <si>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</si>
  <si>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</si>
  <si>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</si>
  <si>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</si>
  <si>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</si>
  <si>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</si>
  <si>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</si>
  <si>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</si>
  <si>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</si>
  <si>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</si>
  <si>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</si>
  <si>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</si>
  <si>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</si>
  <si>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</si>
  <si>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</si>
  <si>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</si>
  <si>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</si>
  <si>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</si>
  <si>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</si>
  <si>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</si>
  <si>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</si>
  <si>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</si>
  <si>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</si>
  <si>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</si>
  <si>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</si>
  <si>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</si>
  <si>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</si>
  <si>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</si>
  <si>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</si>
  <si>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</si>
  <si>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</si>
  <si>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</si>
  <si>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</si>
  <si>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</si>
  <si>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</si>
  <si>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</si>
  <si>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</si>
  <si>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</si>
  <si>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</si>
  <si>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</si>
  <si>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</si>
  <si>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</si>
  <si>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</si>
  <si>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</si>
  <si>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</si>
  <si>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</si>
  <si>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</si>
  <si>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</si>
  <si>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</si>
  <si>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</si>
  <si>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</si>
  <si>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</si>
  <si>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</si>
  <si>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</si>
  <si>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</si>
  <si>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</si>
  <si>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</si>
  <si>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</si>
  <si>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</si>
  <si>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</si>
  <si>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</si>
  <si>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</si>
  <si>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</si>
  <si>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</si>
  <si>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</si>
  <si>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</si>
  <si>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</si>
  <si>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</si>
  <si>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</si>
  <si>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</si>
  <si>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</si>
  <si>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</si>
  <si>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</si>
  <si>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</si>
  <si>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</si>
  <si>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</si>
  <si>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</si>
  <si>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</si>
  <si>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</si>
  <si>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</si>
  <si>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</si>
  <si>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</si>
  <si>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</si>
  <si>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</si>
  <si>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</si>
  <si>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</si>
  <si>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</si>
  <si>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</si>
  <si>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</si>
  <si>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</si>
  <si>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</si>
  <si>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</si>
  <si>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</si>
  <si>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</si>
  <si>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</si>
  <si>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</si>
  <si>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</si>
  <si>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</si>
  <si>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</si>
  <si>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</si>
  <si>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</si>
  <si>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</si>
  <si>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</si>
  <si>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</si>
  <si>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</si>
  <si>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</si>
  <si>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</si>
  <si>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</si>
  <si>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</si>
  <si>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</si>
  <si>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</si>
  <si>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</si>
  <si>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</si>
  <si>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</si>
  <si>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</si>
  <si>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</si>
  <si>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</si>
  <si>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</si>
  <si>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</si>
  <si>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</si>
  <si>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</si>
  <si>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</si>
  <si>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</si>
  <si>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</si>
  <si>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</si>
  <si>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</si>
  <si>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</si>
  <si>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</si>
  <si>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</si>
  <si>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</si>
  <si>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</si>
  <si>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</si>
  <si>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</si>
  <si>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</si>
  <si>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</si>
  <si>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</si>
  <si>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</si>
  <si>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</si>
  <si>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</si>
  <si>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</si>
  <si>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</si>
  <si>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</si>
  <si>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</si>
  <si>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</si>
  <si>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</si>
  <si>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</si>
  <si>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</si>
  <si>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</si>
  <si>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</si>
  <si>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</si>
  <si>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</si>
  <si>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</si>
  <si>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</si>
  <si>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</si>
  <si>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</si>
  <si>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</si>
  <si>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</si>
  <si>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</si>
  <si>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</si>
  <si>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</si>
  <si>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</si>
  <si>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</si>
  <si>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</si>
  <si>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</si>
  <si>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</si>
  <si>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</si>
  <si>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</si>
  <si>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</si>
  <si>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</si>
  <si>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</si>
  <si>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</si>
  <si>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</si>
  <si>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</si>
  <si>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</si>
  <si>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</si>
  <si>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</si>
  <si>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</si>
  <si>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</si>
  <si>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</si>
  <si>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</si>
  <si>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</si>
  <si>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</si>
  <si>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</si>
  <si>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</si>
  <si>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</si>
  <si>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</si>
  <si>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</si>
  <si>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</si>
  <si>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</si>
  <si>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</si>
  <si>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</si>
  <si>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</si>
  <si>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</si>
  <si>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</si>
  <si>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</si>
  <si>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</si>
  <si>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</si>
  <si>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</si>
  <si>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</si>
  <si>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</si>
  <si>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</si>
  <si>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</si>
  <si>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</si>
  <si>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</si>
  <si>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</si>
  <si>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</si>
  <si>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</si>
  <si>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</si>
  <si>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</si>
  <si>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</si>
  <si>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</si>
  <si>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</si>
  <si>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</si>
  <si>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</si>
  <si>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</si>
  <si>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</si>
  <si>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</si>
  <si>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</si>
  <si>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</si>
  <si>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</si>
  <si>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</si>
  <si>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</si>
  <si>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</si>
  <si>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</si>
  <si>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</si>
  <si>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</si>
  <si>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</si>
  <si>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</si>
  <si>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</si>
  <si>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</si>
  <si>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</si>
  <si>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</si>
  <si>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</si>
  <si>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</si>
  <si>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</si>
  <si>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</si>
  <si>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</si>
  <si>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</si>
  <si>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</si>
  <si>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</si>
  <si>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</si>
  <si>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</si>
  <si>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</si>
  <si>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</si>
  <si>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</si>
  <si>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</si>
  <si>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</si>
  <si>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</si>
  <si>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</si>
  <si>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</si>
  <si>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</si>
  <si>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</si>
  <si>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</si>
  <si>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</si>
  <si>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</si>
  <si>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</si>
  <si>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</si>
  <si>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</si>
  <si>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</si>
  <si>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</si>
  <si>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</si>
  <si>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</si>
  <si>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</si>
  <si>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</si>
  <si>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</si>
  <si>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</si>
  <si>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</si>
  <si>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</si>
  <si>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</si>
  <si>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</si>
  <si>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</si>
  <si>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</si>
  <si>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</si>
  <si>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</si>
  <si>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</si>
  <si>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</si>
  <si>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</si>
  <si>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</si>
  <si>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</si>
  <si>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</si>
  <si>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</si>
  <si>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</si>
  <si>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</si>
  <si>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</si>
  <si>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</si>
  <si>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</si>
  <si>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</si>
  <si>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</si>
  <si>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</si>
  <si>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</si>
  <si>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</si>
  <si>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</si>
  <si>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</si>
  <si>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</si>
  <si>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</si>
  <si>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</si>
  <si>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</si>
  <si>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</si>
  <si>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</si>
  <si>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</si>
  <si>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</si>
  <si>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</si>
  <si>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</si>
  <si>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</si>
  <si>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</si>
  <si>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</si>
  <si>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</si>
  <si>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</si>
  <si>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</si>
  <si>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</si>
  <si>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</si>
  <si>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</si>
  <si>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</si>
  <si>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</si>
  <si>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</si>
  <si>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</si>
  <si>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</si>
  <si>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</si>
  <si>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</si>
  <si>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</si>
  <si>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</si>
  <si>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</si>
  <si>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</si>
  <si>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</si>
  <si>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</si>
  <si>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</si>
  <si>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</si>
  <si>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</si>
  <si>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</si>
  <si>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</si>
  <si>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</si>
  <si>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</si>
  <si>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</si>
  <si>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</si>
  <si>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</si>
  <si>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</si>
  <si>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</si>
  <si>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</si>
  <si>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</si>
  <si>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</si>
  <si>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</si>
  <si>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</si>
  <si>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</si>
  <si>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</si>
  <si>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</si>
  <si>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</si>
  <si>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</si>
  <si>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</si>
  <si>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</si>
  <si>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</si>
  <si>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</si>
  <si>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</si>
  <si>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</si>
  <si>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</si>
  <si>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</si>
  <si>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</si>
  <si>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</si>
  <si>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</si>
  <si>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</si>
  <si>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</si>
  <si>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</si>
  <si>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</si>
  <si>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</si>
  <si>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</si>
  <si>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</si>
  <si>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</si>
  <si>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</si>
  <si>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</si>
  <si>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</si>
  <si>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</si>
  <si>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</si>
  <si>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</si>
  <si>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</si>
  <si>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</si>
  <si>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</si>
  <si>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</si>
  <si>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</si>
  <si>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</si>
  <si>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</si>
  <si>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</si>
  <si>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</si>
  <si>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</si>
  <si>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</si>
  <si>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</si>
  <si>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</si>
  <si>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</si>
  <si>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</si>
  <si>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</si>
  <si>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</si>
  <si>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</si>
  <si>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</si>
  <si>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</si>
  <si>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</si>
  <si>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</si>
  <si>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</si>
  <si>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</si>
  <si>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</si>
  <si>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</si>
  <si>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</si>
  <si>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</si>
  <si>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</si>
  <si>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</si>
  <si>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</si>
  <si>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</si>
  <si>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</si>
  <si>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</si>
  <si>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</si>
  <si>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</si>
  <si>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</si>
  <si>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</si>
  <si>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</si>
  <si>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</si>
  <si>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</si>
  <si>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</si>
  <si>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</si>
  <si>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</si>
  <si>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</si>
  <si>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</si>
  <si>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</si>
  <si>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</si>
  <si>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</si>
  <si>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</si>
  <si>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</si>
  <si>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</si>
  <si>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</si>
  <si>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</si>
  <si>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</si>
  <si>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</si>
  <si>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</si>
  <si>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</si>
  <si>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</si>
  <si>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</si>
  <si>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</si>
  <si>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</si>
  <si>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</si>
  <si>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</si>
  <si>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</si>
  <si>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</si>
  <si>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</si>
  <si>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</si>
  <si>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</si>
  <si>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</si>
  <si>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</si>
  <si>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</si>
  <si>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</si>
  <si>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</si>
  <si>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</si>
  <si>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</si>
  <si>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</si>
  <si>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</si>
  <si>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</si>
  <si>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</si>
  <si>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</si>
  <si>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</si>
  <si>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</si>
  <si>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</si>
  <si>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</si>
  <si>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</si>
  <si>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</si>
  <si>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</si>
  <si>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</si>
  <si>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</si>
  <si>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</si>
  <si>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</si>
  <si>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</si>
  <si>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</si>
  <si>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</si>
  <si>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</si>
  <si>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</si>
  <si>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</si>
  <si>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</si>
  <si>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</si>
  <si>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</si>
  <si>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</si>
  <si>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</si>
  <si>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</si>
  <si>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</si>
  <si>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</si>
  <si>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</si>
  <si>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</si>
  <si>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</si>
  <si>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</si>
  <si>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</si>
  <si>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</si>
  <si>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</si>
  <si>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</si>
  <si>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</si>
  <si>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</si>
  <si>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</si>
  <si>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</si>
  <si>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</si>
  <si>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</si>
  <si>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</si>
  <si>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</si>
  <si>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</si>
  <si>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</si>
  <si>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</si>
  <si>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</si>
  <si>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</si>
  <si>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</si>
  <si>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</si>
  <si>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</si>
  <si>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</si>
  <si>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</si>
  <si>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</si>
  <si>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</si>
  <si>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</si>
  <si>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</si>
  <si>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</si>
  <si>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</si>
  <si>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</si>
  <si>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</si>
  <si>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</si>
  <si>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</si>
  <si>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</si>
  <si>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</si>
  <si>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</si>
  <si>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</si>
  <si>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</si>
  <si>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</si>
  <si>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</si>
  <si>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</si>
  <si>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</si>
  <si>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</si>
  <si>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</si>
  <si>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</si>
  <si>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</si>
  <si>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</si>
  <si>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</si>
  <si>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</si>
  <si>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</si>
  <si>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</si>
  <si>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</si>
  <si>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</si>
  <si>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</si>
  <si>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</si>
  <si>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</si>
  <si>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</si>
  <si>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</si>
  <si>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</si>
  <si>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</si>
  <si>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</si>
  <si>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</si>
  <si>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</si>
  <si>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</si>
  <si>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</si>
  <si>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</si>
  <si>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</si>
  <si>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</si>
  <si>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</si>
  <si>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</si>
  <si>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</si>
  <si>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</si>
  <si>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</si>
  <si>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</si>
  <si>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</si>
  <si>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</si>
  <si>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</si>
  <si>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</si>
  <si>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</si>
  <si>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</si>
  <si>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</si>
  <si>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</si>
  <si>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</si>
  <si>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</si>
  <si>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</si>
  <si>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</si>
  <si>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</si>
  <si>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</si>
  <si>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</si>
  <si>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</si>
  <si>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</si>
  <si>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</si>
  <si>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</si>
  <si>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</si>
  <si>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</si>
  <si>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</si>
  <si>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</si>
  <si>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</si>
  <si>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</si>
  <si>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</si>
  <si>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</si>
  <si>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</si>
  <si>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</si>
  <si>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</si>
  <si>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</si>
  <si>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</si>
  <si>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</si>
  <si>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</si>
  <si>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</si>
  <si>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</si>
  <si>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</si>
  <si>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</si>
  <si>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</si>
  <si>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</si>
  <si>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</si>
  <si>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</si>
  <si>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</si>
  <si>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</si>
  <si>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</si>
  <si>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</si>
  <si>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</si>
  <si>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</si>
  <si>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</si>
  <si>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</si>
  <si>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</si>
  <si>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</si>
  <si>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</si>
  <si>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</si>
  <si>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</si>
  <si>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</si>
  <si>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</si>
  <si>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</si>
  <si>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</si>
  <si>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</si>
  <si>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</si>
  <si>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</si>
  <si>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</si>
  <si>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</si>
  <si>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</si>
  <si>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</si>
  <si>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</si>
  <si>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</si>
  <si>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</si>
  <si>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</si>
  <si>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</si>
  <si>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</si>
  <si>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</si>
  <si>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</si>
  <si>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</si>
  <si>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</si>
  <si>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</si>
  <si>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</si>
  <si>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</si>
  <si>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</si>
  <si>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</si>
  <si>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</si>
  <si>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</si>
  <si>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</si>
  <si>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</si>
  <si>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</si>
  <si>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</si>
  <si>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</si>
  <si>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</si>
  <si>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</si>
  <si>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</si>
  <si>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</si>
  <si>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</si>
  <si>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</si>
  <si>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</si>
  <si>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</si>
  <si>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</si>
  <si>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</si>
  <si>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</si>
  <si>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</si>
  <si>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</si>
  <si>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</si>
  <si>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</si>
  <si>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</si>
  <si>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</si>
  <si>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</si>
  <si>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</si>
  <si>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</si>
  <si>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</si>
  <si>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</si>
  <si>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</si>
  <si>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</si>
  <si>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</si>
  <si>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</si>
  <si>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</si>
  <si>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</si>
  <si>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</si>
  <si>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</si>
  <si>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</si>
  <si>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</si>
  <si>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</si>
  <si>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</si>
  <si>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</si>
  <si>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</si>
  <si>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</si>
  <si>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</si>
  <si>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</si>
  <si>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</si>
  <si>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</si>
  <si>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</si>
  <si>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</si>
  <si>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</si>
  <si>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</si>
  <si>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</si>
  <si>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</si>
  <si>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</si>
  <si>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</si>
  <si>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</si>
  <si>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</si>
  <si>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</si>
  <si>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</si>
  <si>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</si>
  <si>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</si>
  <si>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</si>
  <si>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</si>
  <si>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</si>
  <si>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</si>
  <si>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</si>
  <si>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</si>
  <si>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</si>
  <si>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</si>
  <si>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</si>
  <si>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</si>
  <si>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</si>
  <si>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</si>
  <si>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</si>
  <si>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</si>
  <si>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</si>
  <si>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</si>
  <si>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</si>
  <si>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</si>
  <si>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</si>
  <si>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</si>
  <si>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</si>
  <si>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</si>
  <si>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</si>
  <si>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</si>
  <si>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</si>
  <si>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</si>
  <si>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</si>
  <si>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</si>
  <si>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</si>
  <si>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</si>
  <si>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</si>
  <si>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</si>
  <si>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</si>
  <si>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</si>
  <si>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</si>
  <si>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</si>
  <si>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</si>
  <si>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</si>
  <si>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</si>
  <si>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</si>
  <si>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</si>
  <si>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</si>
  <si>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</si>
  <si>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</si>
  <si>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</si>
  <si>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</si>
  <si>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</si>
  <si>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</si>
  <si>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</si>
  <si>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</si>
  <si>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</si>
  <si>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</si>
  <si>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</si>
  <si>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</si>
  <si>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</si>
  <si>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</si>
  <si>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</si>
  <si>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</si>
  <si>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</si>
  <si>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</si>
  <si>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</si>
  <si>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</si>
  <si>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</si>
  <si>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</si>
  <si>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</si>
  <si>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</si>
  <si>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</si>
  <si>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</si>
  <si>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</si>
  <si>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</si>
  <si>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</si>
  <si>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</si>
  <si>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</si>
  <si>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</si>
  <si>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</si>
  <si>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</si>
  <si>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</si>
  <si>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</si>
  <si>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</si>
  <si>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</si>
  <si>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</si>
  <si>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</si>
  <si>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</si>
  <si>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</si>
  <si>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</si>
  <si>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</si>
  <si>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</si>
  <si>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</si>
  <si>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</si>
  <si>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</si>
  <si>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</si>
  <si>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</si>
  <si>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</si>
  <si>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</si>
  <si>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</si>
  <si>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</si>
  <si>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</si>
  <si>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</si>
  <si>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</si>
  <si>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</si>
  <si>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</si>
  <si>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</si>
  <si>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</si>
  <si>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</si>
  <si>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</si>
  <si>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</si>
  <si>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</si>
  <si>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</si>
  <si>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</si>
  <si>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</si>
  <si>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</si>
  <si>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</si>
  <si>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</si>
  <si>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</si>
  <si>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</si>
  <si>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</si>
  <si>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</si>
  <si>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</si>
  <si>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</si>
  <si>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</si>
  <si>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</si>
  <si>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</si>
  <si>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</si>
  <si>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</si>
  <si>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</si>
  <si>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</si>
  <si>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</si>
  <si>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</si>
  <si>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</si>
  <si>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</si>
  <si>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</si>
  <si>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</si>
  <si>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</si>
  <si>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</si>
  <si>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</si>
  <si>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</si>
  <si>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</si>
  <si>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</si>
  <si>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</si>
  <si>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</si>
  <si>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</si>
  <si>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</si>
  <si>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</si>
  <si>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</si>
  <si>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</si>
  <si>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</si>
  <si>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</si>
  <si>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</si>
  <si>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</si>
  <si>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</si>
  <si>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</si>
  <si>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</si>
  <si>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</si>
  <si>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</si>
  <si>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</si>
  <si>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</si>
  <si>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</si>
  <si>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</si>
  <si>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</si>
  <si>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</si>
  <si>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</si>
  <si>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</si>
  <si>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</si>
  <si>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</si>
  <si>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</si>
  <si>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</si>
  <si>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</si>
  <si>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</si>
  <si>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</si>
  <si>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</si>
  <si>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</si>
  <si>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</si>
  <si>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</si>
  <si>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</si>
  <si>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</si>
  <si>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</si>
  <si>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</si>
  <si>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</si>
  <si>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</si>
  <si>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</si>
  <si>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</si>
  <si>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</si>
  <si>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</si>
  <si>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</si>
  <si>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</si>
  <si>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</si>
  <si>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</si>
  <si>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</si>
  <si>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</si>
  <si>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</si>
  <si>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</si>
  <si>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</si>
  <si>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</si>
  <si>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</si>
  <si>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</si>
  <si>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</si>
  <si>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</si>
  <si>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</si>
  <si>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</si>
  <si>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</si>
  <si>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</si>
  <si>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</si>
  <si>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</si>
  <si>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</si>
  <si>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</si>
  <si>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</si>
  <si>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</si>
  <si>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</si>
  <si>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</si>
  <si>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</si>
  <si>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</si>
  <si>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</si>
  <si>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</si>
  <si>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</si>
  <si>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</si>
  <si>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</si>
  <si>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</si>
  <si>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</si>
  <si>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</si>
  <si>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</si>
  <si>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</si>
  <si>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</si>
  <si>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</si>
  <si>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</si>
  <si>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</si>
  <si>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</si>
  <si>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</si>
  <si>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</si>
  <si>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</si>
  <si>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</si>
  <si>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</si>
  <si>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</si>
  <si>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</si>
  <si>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</si>
  <si>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</si>
  <si>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</si>
  <si>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</si>
  <si>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</si>
  <si>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</si>
  <si>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</si>
  <si>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</si>
  <si>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</si>
  <si>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</si>
  <si>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</si>
  <si>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</si>
  <si>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</si>
  <si>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</si>
  <si>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</si>
  <si>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</si>
  <si>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</si>
  <si>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</si>
  <si>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</si>
  <si>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</si>
  <si>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</si>
  <si>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</si>
  <si>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</si>
  <si>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</si>
  <si>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</si>
  <si>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</si>
  <si>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</si>
  <si>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</si>
  <si>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</si>
  <si>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</si>
  <si>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</si>
  <si>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</si>
  <si>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</si>
  <si>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</si>
  <si>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</si>
  <si>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</si>
  <si>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</si>
  <si>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</si>
  <si>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</si>
  <si>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</si>
  <si>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</si>
  <si>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</si>
  <si>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</si>
  <si>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</si>
  <si>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</si>
  <si>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</si>
  <si>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</si>
  <si>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</si>
  <si>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</si>
  <si>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</si>
  <si>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</si>
  <si>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</si>
  <si>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</si>
  <si>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</si>
  <si>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</si>
  <si>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</si>
  <si>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</si>
  <si>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</si>
  <si>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</si>
  <si>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</si>
  <si>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</si>
  <si>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</si>
  <si>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</si>
  <si>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</si>
  <si>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</si>
  <si>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</si>
  <si>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</si>
  <si>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</si>
  <si>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</si>
  <si>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</si>
  <si>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</si>
  <si>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</si>
  <si>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</si>
  <si>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</si>
  <si>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</si>
  <si>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</si>
  <si>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</si>
  <si>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</si>
  <si>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</si>
  <si>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</si>
  <si>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</si>
  <si>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</si>
  <si>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</si>
  <si>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</si>
  <si>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</si>
  <si>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</si>
  <si>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</si>
  <si>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</si>
  <si>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</si>
  <si>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</si>
  <si>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</si>
  <si>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</si>
  <si>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</si>
  <si>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</si>
  <si>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</si>
  <si>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</si>
  <si>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</si>
  <si>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</si>
  <si>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</si>
  <si>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</si>
  <si>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</si>
  <si>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</si>
  <si>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</si>
  <si>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</si>
  <si>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</si>
  <si>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</si>
  <si>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</si>
  <si>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</si>
  <si>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</si>
  <si>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</si>
  <si>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</si>
  <si>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</si>
  <si>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</si>
  <si>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</si>
  <si>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</si>
  <si>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</si>
  <si>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</si>
  <si>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</si>
  <si>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</si>
  <si>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</si>
  <si>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</si>
  <si>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</si>
  <si>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</si>
  <si>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</si>
  <si>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</si>
  <si>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</si>
  <si>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</si>
  <si>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</si>
  <si>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</si>
  <si>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</si>
  <si>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</si>
  <si>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</si>
  <si>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</si>
  <si>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</si>
  <si>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</si>
  <si>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</si>
  <si>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</si>
  <si>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</si>
  <si>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</si>
  <si>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</si>
  <si>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</si>
  <si>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</si>
  <si>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</si>
  <si>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</si>
  <si>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</si>
  <si>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</si>
  <si>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</si>
  <si>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</si>
  <si>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</si>
  <si>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</si>
  <si>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</si>
  <si>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</si>
  <si>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</si>
  <si>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</si>
  <si>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</si>
  <si>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</si>
  <si>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</si>
  <si>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</si>
  <si>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</si>
  <si>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</si>
  <si>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</si>
  <si>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</si>
  <si>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</si>
  <si>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</si>
  <si>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</si>
  <si>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</si>
  <si>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</si>
  <si>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</si>
  <si>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</si>
  <si>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</si>
  <si>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</si>
  <si>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</si>
  <si>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</si>
  <si>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</si>
  <si>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</si>
  <si>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</si>
  <si>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</si>
  <si>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</si>
  <si>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</si>
  <si>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</si>
  <si>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</si>
  <si>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</si>
  <si>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</si>
  <si>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</si>
  <si>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</si>
  <si>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</si>
  <si>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</si>
  <si>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</si>
  <si>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</si>
  <si>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</si>
  <si>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</si>
  <si>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</si>
  <si>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</si>
  <si>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</si>
  <si>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</si>
  <si>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</si>
  <si>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</si>
  <si>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</si>
  <si>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</si>
  <si>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</si>
  <si>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</si>
  <si>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</si>
  <si>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</si>
  <si>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</si>
  <si>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</si>
  <si>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</si>
  <si>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</si>
  <si>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</si>
  <si>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</si>
  <si>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</si>
  <si>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</si>
  <si>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</si>
  <si>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</si>
  <si>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</si>
  <si>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</si>
  <si>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</si>
  <si>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</si>
  <si>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</si>
  <si>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</si>
  <si>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</si>
  <si>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</si>
  <si>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</si>
  <si>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</si>
  <si>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</si>
  <si>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</si>
  <si>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</si>
  <si>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</si>
  <si>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</si>
  <si>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</si>
  <si>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</si>
  <si>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</si>
  <si>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</si>
  <si>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</si>
  <si>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</si>
  <si>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</si>
  <si>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</si>
  <si>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</si>
  <si>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</si>
  <si>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</si>
  <si>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</si>
  <si>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</si>
  <si>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</si>
  <si>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</si>
  <si>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</si>
  <si>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</si>
  <si>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</si>
  <si>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</si>
  <si>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</si>
  <si>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</si>
  <si>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</si>
  <si>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</si>
  <si>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</si>
  <si>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</si>
  <si>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</si>
  <si>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</si>
  <si>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</si>
  <si>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</si>
  <si>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</si>
  <si>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</si>
  <si>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</si>
  <si>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</si>
  <si>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</si>
  <si>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</si>
  <si>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</si>
  <si>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</si>
  <si>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</si>
  <si>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</si>
  <si>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</si>
  <si>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</si>
  <si>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</si>
  <si>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</si>
  <si>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</si>
  <si>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</si>
  <si>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</si>
  <si>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</si>
  <si>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</si>
  <si>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</si>
  <si>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</si>
  <si>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</si>
  <si>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</si>
  <si>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</si>
  <si>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</si>
  <si>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</si>
  <si>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</si>
  <si>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</si>
  <si>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</si>
  <si>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</si>
  <si>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</si>
  <si>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</si>
  <si>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</si>
  <si>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</si>
  <si>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</si>
  <si>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</si>
  <si>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</si>
  <si>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</si>
  <si>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</si>
  <si>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</si>
  <si>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</si>
  <si>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</si>
  <si>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</si>
  <si>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</si>
  <si>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</si>
  <si>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</si>
  <si>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</si>
  <si>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</si>
  <si>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</si>
  <si>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</si>
  <si>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</si>
  <si>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</si>
  <si>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</si>
  <si>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</si>
  <si>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</si>
  <si>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</si>
  <si>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</si>
  <si>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</si>
  <si>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</si>
  <si>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</si>
  <si>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</si>
  <si>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</si>
  <si>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</si>
  <si>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</si>
  <si>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</si>
  <si>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</si>
  <si>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</si>
  <si>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</si>
  <si>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</si>
  <si>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</si>
  <si>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</si>
  <si>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</si>
  <si>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</si>
  <si>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</si>
  <si>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</si>
  <si>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</si>
  <si>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</si>
  <si>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</si>
  <si>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</si>
  <si>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</si>
  <si>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</si>
  <si>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</si>
  <si>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</si>
  <si>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</si>
  <si>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</si>
  <si>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</si>
  <si>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</si>
  <si>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</si>
  <si>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</si>
  <si>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</si>
  <si>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</si>
  <si>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</si>
  <si>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</si>
  <si>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</si>
  <si>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</si>
  <si>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</si>
  <si>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</si>
  <si>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</si>
  <si>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</si>
  <si>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</si>
  <si>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</si>
  <si>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</si>
  <si>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</si>
  <si>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</si>
  <si>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</si>
  <si>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</si>
  <si>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</si>
  <si>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</si>
  <si>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</si>
  <si>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</si>
  <si>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</si>
  <si>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</si>
  <si>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</si>
  <si>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</si>
  <si>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</si>
  <si>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</si>
  <si>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</si>
  <si>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</si>
  <si>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</si>
  <si>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</si>
  <si>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</si>
  <si>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</si>
  <si>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</si>
  <si>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</si>
  <si>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</si>
  <si>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</si>
  <si>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</si>
  <si>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</si>
  <si>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</si>
  <si>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</si>
  <si>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</si>
  <si>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</si>
  <si>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</si>
  <si>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</si>
  <si>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</si>
  <si>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</si>
  <si>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</si>
  <si>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</si>
  <si>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</si>
  <si>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</si>
  <si>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</si>
  <si>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</si>
  <si>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</si>
  <si>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</si>
  <si>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</si>
  <si>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</si>
  <si>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</si>
  <si>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</si>
  <si>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</si>
  <si>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</si>
  <si>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</si>
  <si>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</si>
  <si>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</si>
  <si>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</si>
  <si>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</si>
  <si>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</si>
  <si>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</si>
  <si>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</si>
  <si>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</si>
  <si>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</si>
  <si>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</si>
  <si>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</si>
  <si>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</si>
  <si>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</si>
  <si>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</si>
  <si>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</si>
  <si>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</si>
  <si>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</si>
  <si>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</si>
  <si>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</si>
  <si>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</si>
  <si>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</si>
  <si>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</si>
  <si>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</si>
  <si>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</si>
  <si>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</si>
  <si>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</si>
  <si>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</si>
  <si>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</si>
  <si>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</si>
  <si>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</si>
  <si>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</si>
  <si>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</si>
  <si>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</si>
  <si>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</si>
  <si>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</si>
  <si>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</si>
  <si>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</si>
  <si>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</si>
  <si>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</si>
  <si>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</si>
  <si>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</si>
  <si>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</si>
  <si>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</si>
  <si>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</si>
  <si>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</si>
  <si>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</si>
  <si>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</si>
  <si>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</si>
  <si>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</si>
  <si>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</si>
  <si>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</si>
  <si>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</si>
  <si>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</si>
  <si>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</si>
  <si>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</si>
  <si>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</si>
  <si>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</si>
  <si>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</si>
  <si>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</si>
  <si>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</si>
  <si>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</si>
  <si>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</si>
  <si>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</si>
  <si>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</si>
  <si>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</si>
  <si>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</si>
  <si>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</si>
  <si>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</si>
  <si>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</si>
  <si>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</si>
  <si>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</si>
  <si>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</si>
  <si>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</si>
  <si>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</si>
  <si>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</si>
  <si>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</si>
  <si>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</si>
  <si>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</si>
  <si>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</si>
  <si>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</si>
  <si>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</si>
  <si>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</si>
  <si>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</si>
  <si>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</si>
  <si>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</si>
  <si>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</si>
  <si>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</si>
  <si>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</si>
  <si>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</si>
  <si>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</si>
  <si>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</si>
  <si>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</si>
  <si>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</si>
  <si>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</si>
  <si>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</si>
  <si>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</si>
  <si>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</si>
  <si>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</si>
  <si>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</si>
  <si>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</si>
  <si>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</si>
  <si>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</si>
  <si>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</si>
  <si>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</si>
  <si>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</si>
  <si>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</si>
  <si>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</si>
  <si>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</si>
  <si>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</si>
  <si>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</si>
  <si>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</si>
  <si>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</si>
  <si>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</si>
  <si>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</si>
  <si>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</si>
  <si>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</si>
  <si>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</si>
  <si>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</si>
  <si>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</si>
  <si>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</si>
  <si>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</si>
  <si>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</si>
  <si>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</si>
  <si>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</si>
  <si>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</si>
  <si>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</si>
  <si>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</si>
  <si>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</si>
  <si>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</si>
  <si>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</si>
  <si>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</si>
  <si>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</si>
  <si>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</si>
  <si>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</si>
  <si>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</si>
  <si>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</si>
  <si>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</si>
  <si>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</si>
  <si>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</si>
  <si>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</si>
  <si>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</si>
  <si>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</si>
  <si>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</si>
  <si>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</si>
  <si>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</si>
  <si>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</si>
  <si>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</si>
  <si>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</si>
  <si>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</si>
  <si>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</si>
  <si>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</si>
  <si>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</si>
  <si>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</si>
  <si>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</si>
  <si>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</si>
  <si>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</si>
  <si>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</si>
  <si>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</si>
  <si>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</si>
  <si>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</si>
  <si>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</si>
  <si>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</si>
  <si>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</si>
  <si>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</si>
  <si>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</si>
  <si>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</si>
  <si>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</si>
  <si>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</si>
  <si>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</si>
  <si>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</si>
  <si>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</si>
  <si>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</si>
  <si>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</si>
  <si>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</si>
  <si>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</si>
  <si>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</si>
  <si>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</si>
  <si>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</si>
  <si>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</si>
  <si>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</si>
  <si>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</si>
  <si>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</si>
  <si>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</si>
  <si>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</si>
  <si>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</si>
  <si>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</si>
  <si>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</si>
  <si>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</si>
  <si>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</si>
  <si>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</si>
  <si>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</si>
  <si>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</si>
  <si>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</si>
  <si>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</si>
  <si>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</si>
  <si>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</si>
  <si>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</si>
  <si>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</si>
  <si>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</si>
  <si>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</si>
  <si>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</si>
  <si>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</si>
  <si>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</si>
  <si>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</si>
  <si>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</si>
  <si>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</si>
  <si>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</si>
  <si>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</si>
  <si>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</si>
  <si>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</si>
  <si>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</si>
  <si>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</si>
  <si>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</si>
  <si>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</si>
  <si>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</si>
  <si>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</si>
  <si>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</si>
  <si>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</si>
  <si>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</si>
  <si>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</si>
  <si>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</si>
  <si>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</si>
  <si>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</si>
  <si>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</si>
  <si>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</si>
  <si>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</si>
  <si>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</si>
  <si>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</si>
  <si>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</si>
  <si>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</si>
  <si>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</si>
  <si>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</si>
  <si>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</si>
  <si>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</si>
  <si>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</si>
  <si>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</si>
  <si>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</si>
  <si>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</si>
  <si>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</si>
  <si>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</si>
  <si>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</si>
  <si>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</si>
  <si>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</si>
  <si>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</si>
  <si>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</si>
  <si>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</si>
  <si>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</si>
  <si>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</si>
  <si>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</si>
  <si>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</si>
  <si>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</si>
  <si>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</si>
  <si>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</si>
  <si>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</si>
  <si>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</si>
  <si>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</si>
  <si>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</si>
  <si>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</si>
  <si>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</si>
  <si>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</si>
  <si>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</si>
  <si>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</si>
  <si>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</si>
  <si>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</si>
  <si>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</si>
  <si>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</si>
  <si>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</si>
  <si>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</si>
  <si>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</si>
  <si>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</si>
  <si>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</si>
  <si>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</si>
  <si>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</si>
  <si>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</si>
  <si>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</si>
  <si>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</si>
  <si>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</si>
  <si>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</si>
  <si>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</si>
  <si>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</si>
  <si>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</si>
  <si>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</si>
  <si>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</si>
  <si>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</si>
  <si>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</si>
  <si>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</si>
  <si>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</si>
  <si>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</si>
  <si>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</si>
  <si>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</si>
  <si>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</si>
  <si>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</si>
  <si>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</si>
  <si>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</si>
  <si>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</si>
  <si>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</si>
  <si>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</si>
  <si>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</si>
  <si>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</si>
  <si>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</si>
  <si>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</si>
  <si>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</si>
  <si>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</si>
  <si>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</si>
  <si>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</si>
  <si>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</si>
  <si>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</si>
  <si>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</si>
  <si>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</si>
  <si>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</si>
  <si>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</si>
  <si>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</si>
  <si>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</si>
  <si>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</si>
  <si>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</si>
  <si>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</si>
  <si>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</si>
  <si>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</si>
  <si>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</si>
  <si>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</si>
  <si>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</si>
  <si>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</si>
  <si>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</si>
  <si>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</si>
  <si>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</si>
  <si>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</si>
  <si>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</si>
  <si>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</si>
  <si>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</si>
  <si>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</si>
  <si>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</si>
  <si>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</si>
  <si>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</si>
  <si>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</si>
  <si>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</si>
  <si>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</si>
  <si>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</si>
  <si>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</si>
  <si>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</si>
  <si>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</si>
  <si>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</si>
  <si>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</si>
  <si>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</si>
  <si>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</si>
  <si>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</si>
  <si>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</si>
  <si>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</si>
  <si>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</si>
  <si>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</si>
  <si>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</si>
  <si>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</si>
  <si>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</si>
  <si>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</si>
  <si>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</si>
  <si>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</si>
  <si>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</si>
  <si>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</si>
  <si>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</si>
  <si>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</si>
  <si>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</si>
  <si>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</si>
  <si>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</si>
  <si>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</si>
  <si>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</si>
  <si>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</si>
  <si>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</si>
  <si>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</si>
  <si>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</si>
  <si>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</si>
  <si>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</si>
  <si>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</si>
  <si>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</si>
  <si>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</si>
  <si>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</si>
  <si>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</si>
  <si>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</si>
  <si>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</si>
  <si>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</si>
  <si>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</si>
  <si>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</si>
  <si>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</si>
  <si>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</si>
  <si>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</si>
  <si>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</si>
  <si>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</si>
  <si>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</si>
  <si>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</si>
  <si>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</si>
  <si>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</si>
  <si>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</si>
  <si>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</si>
  <si>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</si>
  <si>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</si>
  <si>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</si>
  <si>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</si>
  <si>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</si>
  <si>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</si>
  <si>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</si>
  <si>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</si>
  <si>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</si>
  <si>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</si>
  <si>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</si>
  <si>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</si>
  <si>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</si>
  <si>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</si>
  <si>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</si>
  <si>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</si>
  <si>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</si>
  <si>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</si>
  <si>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</si>
  <si>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</si>
  <si>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</si>
  <si>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</si>
  <si>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</si>
  <si>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</si>
  <si>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</si>
  <si>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</si>
  <si>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</si>
  <si>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</si>
  <si>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</si>
  <si>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</si>
  <si>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</si>
  <si>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</si>
  <si>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</si>
  <si>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</si>
  <si>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</si>
  <si>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</si>
  <si>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</si>
  <si>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</si>
  <si>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</si>
  <si>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</si>
  <si>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</si>
  <si>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</si>
  <si>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</si>
  <si>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</si>
  <si>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</si>
  <si>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</si>
  <si>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</si>
  <si>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</si>
  <si>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</si>
  <si>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</si>
  <si>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</si>
  <si>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</si>
  <si>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</si>
  <si>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</si>
  <si>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</si>
  <si>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</si>
  <si>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</si>
  <si>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</si>
  <si>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</si>
  <si>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</si>
  <si>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</si>
  <si>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</si>
  <si>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</si>
  <si>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</si>
  <si>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</si>
  <si>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</si>
  <si>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</si>
  <si>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</si>
  <si>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</si>
  <si>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</si>
  <si>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</si>
  <si>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</si>
  <si>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</si>
  <si>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</si>
  <si>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</si>
  <si>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</si>
  <si>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</si>
  <si>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</si>
  <si>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</si>
  <si>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</si>
  <si>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</si>
  <si>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</si>
  <si>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</si>
  <si>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</si>
  <si>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</si>
  <si>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</si>
  <si>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</si>
  <si>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</si>
  <si>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</si>
  <si>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</si>
  <si>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</si>
  <si>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</si>
  <si>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</si>
  <si>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</si>
  <si>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</si>
  <si>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</si>
  <si>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</si>
  <si>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</si>
  <si>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</si>
  <si>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</si>
  <si>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</si>
  <si>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</si>
  <si>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</si>
  <si>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</si>
  <si>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</si>
  <si>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</si>
  <si>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</si>
  <si>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</si>
  <si>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</si>
  <si>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</si>
  <si>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</si>
  <si>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</si>
  <si>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</si>
  <si>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</si>
  <si>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</si>
  <si>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</si>
  <si>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</si>
  <si>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</si>
  <si>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</si>
  <si>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</si>
  <si>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</si>
  <si>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</si>
  <si>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</si>
  <si>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</si>
  <si>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</si>
  <si>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</si>
  <si>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</si>
  <si>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</si>
  <si>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</si>
  <si>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</si>
  <si>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</si>
  <si>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</si>
  <si>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</si>
  <si>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</si>
  <si>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</si>
  <si>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</si>
  <si>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</si>
  <si>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</si>
  <si>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</si>
  <si>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</si>
  <si>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</si>
  <si>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</si>
  <si>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</si>
  <si>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</si>
  <si>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</si>
  <si>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</si>
  <si>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</si>
  <si>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</si>
  <si>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</si>
  <si>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</si>
  <si>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</si>
  <si>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</si>
  <si>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</si>
  <si>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</si>
  <si>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</si>
  <si>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</si>
  <si>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</si>
  <si>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</si>
  <si>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</si>
  <si>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</si>
  <si>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</si>
  <si>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</si>
  <si>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</si>
  <si>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</si>
  <si>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</si>
  <si>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</si>
  <si>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</si>
  <si>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</si>
  <si>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</si>
  <si>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</si>
  <si>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</si>
  <si>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</si>
  <si>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</si>
  <si>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</si>
  <si>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</si>
  <si>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</si>
  <si>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</si>
  <si>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</si>
  <si>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</si>
  <si>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</si>
  <si>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</si>
  <si>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</si>
  <si>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</si>
  <si>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</si>
  <si>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</si>
  <si>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</si>
  <si>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</si>
  <si>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</si>
  <si>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</si>
  <si>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</si>
  <si>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</si>
  <si>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</si>
  <si>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</si>
  <si>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</si>
  <si>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</si>
  <si>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</si>
  <si>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</si>
  <si>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</si>
  <si>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</si>
  <si>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</si>
  <si>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</si>
  <si>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</si>
  <si>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</si>
  <si>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</si>
  <si>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</si>
  <si>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</si>
  <si>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</si>
  <si>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</si>
  <si>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</si>
  <si>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</si>
  <si>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</si>
  <si>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</si>
  <si>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</si>
  <si>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</si>
  <si>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</si>
  <si>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</si>
  <si>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</si>
  <si>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</si>
  <si>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</si>
  <si>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</si>
  <si>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</si>
  <si>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</si>
  <si>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</si>
  <si>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</si>
  <si>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</si>
  <si>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</si>
  <si>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</si>
  <si>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</si>
  <si>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</si>
  <si>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</si>
  <si>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</si>
  <si>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</si>
  <si>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</si>
  <si>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</si>
  <si>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</si>
  <si>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</si>
  <si>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</si>
  <si>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</si>
  <si>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</si>
  <si>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</si>
  <si>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</si>
  <si>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</si>
  <si>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</si>
  <si>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</si>
  <si>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</si>
  <si>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</si>
  <si>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</si>
  <si>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</si>
  <si>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</si>
  <si>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</si>
  <si>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</si>
  <si>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</si>
  <si>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</si>
  <si>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</si>
  <si>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</si>
  <si>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</si>
  <si>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</si>
  <si>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</si>
  <si>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</si>
  <si>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</si>
  <si>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</si>
  <si>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</si>
  <si>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</si>
  <si>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</si>
  <si>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</si>
  <si>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</si>
  <si>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</si>
  <si>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</si>
  <si>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</si>
  <si>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</si>
  <si>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</si>
  <si>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</si>
  <si>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</si>
  <si>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</si>
  <si>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</si>
  <si>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</si>
  <si>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</si>
  <si>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</si>
  <si>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</si>
  <si>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</si>
  <si>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</si>
  <si>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</si>
  <si>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</si>
  <si>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</si>
  <si>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</si>
  <si>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</si>
  <si>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</si>
  <si>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</si>
  <si>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</si>
  <si>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</si>
  <si>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</si>
  <si>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</si>
  <si>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</si>
  <si>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</si>
  <si>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</si>
  <si>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</si>
  <si>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</si>
  <si>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</si>
  <si>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</si>
  <si>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</si>
  <si>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</si>
  <si>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</si>
  <si>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</si>
  <si>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</si>
  <si>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</si>
  <si>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</si>
  <si>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</si>
  <si>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</si>
  <si>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</si>
  <si>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</si>
  <si>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</si>
  <si>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</si>
  <si>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</si>
  <si>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</si>
  <si>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</si>
  <si>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</si>
  <si>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</si>
  <si>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</si>
  <si>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</si>
  <si>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</si>
  <si>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</si>
  <si>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</si>
  <si>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</si>
  <si>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</si>
  <si>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</si>
  <si>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</si>
  <si>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</si>
  <si>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</si>
  <si>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</si>
  <si>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</si>
  <si>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</si>
  <si>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</si>
  <si>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</si>
  <si>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</si>
  <si>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</si>
  <si>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</si>
  <si>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</si>
  <si>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</si>
  <si>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</si>
  <si>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</si>
  <si>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</si>
  <si>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</si>
  <si>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</si>
  <si>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</si>
  <si>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</si>
  <si>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</si>
  <si>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</si>
  <si>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</si>
  <si>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</si>
  <si>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</si>
  <si>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</si>
  <si>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</si>
  <si>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</si>
  <si>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</si>
  <si>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</si>
  <si>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</si>
  <si>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</si>
  <si>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</si>
  <si>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</si>
  <si>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</si>
  <si>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</si>
  <si>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</si>
  <si>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</si>
  <si>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</si>
  <si>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</si>
  <si>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</si>
  <si>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</si>
  <si>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</si>
  <si>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</si>
  <si>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</si>
  <si>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</si>
  <si>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</si>
  <si>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</si>
  <si>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</si>
  <si>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</si>
  <si>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</si>
  <si>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</si>
  <si>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</si>
  <si>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</si>
  <si>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</si>
  <si>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</si>
  <si>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</si>
  <si>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</si>
  <si>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</si>
  <si>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</si>
  <si>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</si>
  <si>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</si>
  <si>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</si>
  <si>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</si>
  <si>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</si>
  <si>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</si>
  <si>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</si>
  <si>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</si>
  <si>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</si>
  <si>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</si>
  <si>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</si>
  <si>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</si>
  <si>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</si>
  <si>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</si>
  <si>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</si>
  <si>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</si>
  <si>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</si>
  <si>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</si>
  <si>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</si>
  <si>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</si>
  <si>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</si>
  <si>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</si>
  <si>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</si>
  <si>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</si>
  <si>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</si>
  <si>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</si>
  <si>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</si>
  <si>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</si>
  <si>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</si>
  <si>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</si>
  <si>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</si>
  <si>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</si>
  <si>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</si>
  <si>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</si>
  <si>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</si>
  <si>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</si>
  <si>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</si>
  <si>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</si>
  <si>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</si>
  <si>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</si>
  <si>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</si>
  <si>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</si>
  <si>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</si>
  <si>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</si>
  <si>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</si>
  <si>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</si>
  <si>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</si>
  <si>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</si>
  <si>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</si>
  <si>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</si>
  <si>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</si>
  <si>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</si>
  <si>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</si>
  <si>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</si>
  <si>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</si>
  <si>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</si>
  <si>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</si>
  <si>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</si>
  <si>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</si>
  <si>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</si>
  <si>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</si>
  <si>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</si>
  <si>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</si>
  <si>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</si>
  <si>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</si>
  <si>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</si>
  <si>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</si>
  <si>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</si>
  <si>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</si>
  <si>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</si>
  <si>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</si>
  <si>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</si>
  <si>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</si>
  <si>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</si>
  <si>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</si>
  <si>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</si>
  <si>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</si>
  <si>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</si>
  <si>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</si>
  <si>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</si>
  <si>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</si>
  <si>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</si>
  <si>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</si>
  <si>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</si>
  <si>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</si>
  <si>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</si>
  <si>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</si>
  <si>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</si>
  <si>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</si>
  <si>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</si>
  <si>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</si>
  <si>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</si>
  <si>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</si>
  <si>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</si>
  <si>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</si>
  <si>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</si>
  <si>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</si>
  <si>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</si>
  <si>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</si>
  <si>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</si>
  <si>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</si>
  <si>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</si>
  <si>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</si>
  <si>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</si>
  <si>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</si>
  <si>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</si>
  <si>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</si>
  <si>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</si>
  <si>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</si>
  <si>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</si>
  <si>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</si>
  <si>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</si>
  <si>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</si>
  <si>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</si>
  <si>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</si>
  <si>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</si>
  <si>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</si>
  <si>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</si>
  <si>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</si>
  <si>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</si>
  <si>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</si>
  <si>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</si>
  <si>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</si>
  <si>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</si>
  <si>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</si>
  <si>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</si>
  <si>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</si>
  <si>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</si>
  <si>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</si>
  <si>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</si>
  <si>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</si>
  <si>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</si>
  <si>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</si>
  <si>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</si>
  <si>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</si>
  <si>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</si>
  <si>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</si>
  <si>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</si>
  <si>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</si>
  <si>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</si>
  <si>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</si>
  <si>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</si>
  <si>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</si>
  <si>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</si>
  <si>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</si>
  <si>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</si>
  <si>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</si>
  <si>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</si>
  <si>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</si>
  <si>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</si>
  <si>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</si>
  <si>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</si>
  <si>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</si>
  <si>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</si>
  <si>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</si>
  <si>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</si>
  <si>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</si>
  <si>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</si>
  <si>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</si>
  <si>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</si>
  <si>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</si>
  <si>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</si>
  <si>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</si>
  <si>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</si>
  <si>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</si>
  <si>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</si>
  <si>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</si>
  <si>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</si>
  <si>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</si>
  <si>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</si>
  <si>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</si>
  <si>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</si>
  <si>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</si>
  <si>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</si>
  <si>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</si>
  <si>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</si>
  <si>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</si>
  <si>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</si>
  <si>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</si>
  <si>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</si>
  <si>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</si>
  <si>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</si>
  <si>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</si>
  <si>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</si>
  <si>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</si>
  <si>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</si>
  <si>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</si>
  <si>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</si>
  <si>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</si>
  <si>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</si>
  <si>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</si>
  <si>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</si>
  <si>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</si>
  <si>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</si>
  <si>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</si>
  <si>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</si>
  <si>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</si>
  <si>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</si>
  <si>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</si>
  <si>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</si>
  <si>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</si>
  <si>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</si>
  <si>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</si>
  <si>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</si>
  <si>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</si>
  <si>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</si>
  <si>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</si>
  <si>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</si>
  <si>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</si>
  <si>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</si>
  <si>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</si>
  <si>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</si>
  <si>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</si>
  <si>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</si>
  <si>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</si>
  <si>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</si>
  <si>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</si>
  <si>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</si>
  <si>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</si>
  <si>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</si>
  <si>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</si>
  <si>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</si>
  <si>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</si>
  <si>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</si>
  <si>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</si>
  <si>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</si>
  <si>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</si>
  <si>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</si>
  <si>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</si>
  <si>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</si>
  <si>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</si>
  <si>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</si>
  <si>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</si>
  <si>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</si>
  <si>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</si>
  <si>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</si>
  <si>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</si>
  <si>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</si>
  <si>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</si>
  <si>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</si>
  <si>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</si>
  <si>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</si>
  <si>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</si>
  <si>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</si>
  <si>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</si>
  <si>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</si>
  <si>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</si>
  <si>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</si>
  <si>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</si>
  <si>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</si>
  <si>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</si>
  <si>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</si>
  <si>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</si>
  <si>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</si>
  <si>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</si>
  <si>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</si>
  <si>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</si>
  <si>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</si>
  <si>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</si>
  <si>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</si>
  <si>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</si>
  <si>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</si>
  <si>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</si>
  <si>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</si>
  <si>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</si>
  <si>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</si>
  <si>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</si>
  <si>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</si>
  <si>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</si>
  <si>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</si>
  <si>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</si>
  <si>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</si>
  <si>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</si>
  <si>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</si>
  <si>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</si>
  <si>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</si>
  <si>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</si>
  <si>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</si>
  <si>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</si>
  <si>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</si>
  <si>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</si>
  <si>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</si>
  <si>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</si>
  <si>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</si>
  <si>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</si>
  <si>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</si>
  <si>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</si>
  <si>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</si>
  <si>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</si>
  <si>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</si>
  <si>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</si>
  <si>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</si>
  <si>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</si>
  <si>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</si>
  <si>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</si>
  <si>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</si>
  <si>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</si>
  <si>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</si>
  <si>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</si>
  <si>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</si>
  <si>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</si>
  <si>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</si>
  <si>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</si>
  <si>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</si>
  <si>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</si>
  <si>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</si>
  <si>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</si>
  <si>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</si>
  <si>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</si>
  <si>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</si>
  <si>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</si>
  <si>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</si>
  <si>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</si>
  <si>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</si>
  <si>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</si>
  <si>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</si>
  <si>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</si>
  <si>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</si>
  <si>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</si>
  <si>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</si>
  <si>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</si>
  <si>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</si>
  <si>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</si>
  <si>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</si>
  <si>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</si>
  <si>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</si>
  <si>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</si>
  <si>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</si>
  <si>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</si>
  <si>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</si>
  <si>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</si>
  <si>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</si>
  <si>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</si>
  <si>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</si>
  <si>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</si>
  <si>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</si>
  <si>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</si>
  <si>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</si>
  <si>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</si>
  <si>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</si>
  <si>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</si>
  <si>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</si>
  <si>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</si>
  <si>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</si>
  <si>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</si>
  <si>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</si>
  <si>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</si>
  <si>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</si>
  <si>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</si>
  <si>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</si>
  <si>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</si>
  <si>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</si>
  <si>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</si>
  <si>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</si>
  <si>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</si>
  <si>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</si>
  <si>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</si>
  <si>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</si>
  <si>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</si>
  <si>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</si>
  <si>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</si>
  <si>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</si>
  <si>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</si>
  <si>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</si>
  <si>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</si>
  <si>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</si>
  <si>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</si>
  <si>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</si>
  <si>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</si>
  <si>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</si>
  <si>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</si>
  <si>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</si>
  <si>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</si>
  <si>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</si>
  <si>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</si>
  <si>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</si>
  <si>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</si>
  <si>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</si>
  <si>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</si>
  <si>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</si>
  <si>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</si>
  <si>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</si>
  <si>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</si>
  <si>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</si>
  <si>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</si>
  <si>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</si>
  <si>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</si>
  <si>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</si>
  <si>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</si>
  <si>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</si>
  <si>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</si>
  <si>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</si>
  <si>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</si>
  <si>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</si>
  <si>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</si>
  <si>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</si>
  <si>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</si>
  <si>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</si>
  <si>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</si>
  <si>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</si>
  <si>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</si>
  <si>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</si>
  <si>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</si>
  <si>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</si>
  <si>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</si>
  <si>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</si>
  <si>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</si>
  <si>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</si>
  <si>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</si>
  <si>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</si>
  <si>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</si>
  <si>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</si>
  <si>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</si>
  <si>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</si>
  <si>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</si>
  <si>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</si>
  <si>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</si>
  <si>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</si>
  <si>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</si>
  <si>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</si>
  <si>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</si>
  <si>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</si>
  <si>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</si>
  <si>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</si>
  <si>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</si>
  <si>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</si>
  <si>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</si>
  <si>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</si>
  <si>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</si>
  <si>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</si>
  <si>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</si>
  <si>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</si>
  <si>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</si>
  <si>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</si>
  <si>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</si>
  <si>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</si>
  <si>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</si>
  <si>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</si>
  <si>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</si>
  <si>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</si>
  <si>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</si>
  <si>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</si>
  <si>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</si>
  <si>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</si>
  <si>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</si>
  <si>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</si>
  <si>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</si>
  <si>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</si>
  <si>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</si>
  <si>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</si>
  <si>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</si>
  <si>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</si>
  <si>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</si>
  <si>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</si>
  <si>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</si>
  <si>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</si>
  <si>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</si>
  <si>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</si>
  <si>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</si>
  <si>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</si>
  <si>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</si>
  <si>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</si>
  <si>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</si>
  <si>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</si>
  <si>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</si>
  <si>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</si>
  <si>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</si>
  <si>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</si>
  <si>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</si>
  <si>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</si>
  <si>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</si>
  <si>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</si>
  <si>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</si>
  <si>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</si>
  <si>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</si>
  <si>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</si>
  <si>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</si>
  <si>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</si>
  <si>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</si>
  <si>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</si>
  <si>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</si>
  <si>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</si>
  <si>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</si>
  <si>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</si>
  <si>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</si>
  <si>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</si>
  <si>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</si>
  <si>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</si>
  <si>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</si>
  <si>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</si>
  <si>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</si>
  <si>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</si>
  <si>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</si>
  <si>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</si>
  <si>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</si>
  <si>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</si>
  <si>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</si>
  <si>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</si>
  <si>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</si>
  <si>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</si>
  <si>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</si>
  <si>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</si>
  <si>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</si>
  <si>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</si>
  <si>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</si>
  <si>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</si>
  <si>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</si>
  <si>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</si>
  <si>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</si>
  <si>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</si>
  <si>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</si>
  <si>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</si>
  <si>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</si>
  <si>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</si>
  <si>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</si>
  <si>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</si>
  <si>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</si>
  <si>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</si>
  <si>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</si>
  <si>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</si>
  <si>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</si>
  <si>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</si>
  <si>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</si>
  <si>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</si>
  <si>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</si>
  <si>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</si>
  <si>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</si>
  <si>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</si>
  <si>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</si>
  <si>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</si>
  <si>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</si>
  <si>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</si>
  <si>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</si>
  <si>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</si>
  <si>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</si>
  <si>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</si>
  <si>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</si>
  <si>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</si>
  <si>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</si>
  <si>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</si>
  <si>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</si>
  <si>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</si>
  <si>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</si>
  <si>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</si>
  <si>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</si>
  <si>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</si>
  <si>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</si>
  <si>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</si>
  <si>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</si>
  <si>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</si>
  <si>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</si>
  <si>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</si>
  <si>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</si>
  <si>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</si>
  <si>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</si>
  <si>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</si>
  <si>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</si>
  <si>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</si>
  <si>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</si>
  <si>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</si>
  <si>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</si>
  <si>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</si>
  <si>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</si>
  <si>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</si>
  <si>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</si>
  <si>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</si>
  <si>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</si>
  <si>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</si>
  <si>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</si>
  <si>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</si>
  <si>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</si>
  <si>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</si>
  <si>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</si>
  <si>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</si>
  <si>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</si>
  <si>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</si>
  <si>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</si>
  <si>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</si>
  <si>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</si>
  <si>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</si>
  <si>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</si>
  <si>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</si>
  <si>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</si>
  <si>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</si>
  <si>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</si>
  <si>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</si>
  <si>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</si>
  <si>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</si>
  <si>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</si>
  <si>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</si>
  <si>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</si>
  <si>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</si>
  <si>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</si>
  <si>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</si>
  <si>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</si>
  <si>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</si>
  <si>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</si>
  <si>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</si>
  <si>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</si>
  <si>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</si>
  <si>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</si>
  <si>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</si>
  <si>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</si>
  <si>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</si>
  <si>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</si>
  <si>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</si>
  <si>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</si>
  <si>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</si>
  <si>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</si>
  <si>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</si>
  <si>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</si>
  <si>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</si>
  <si>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</si>
  <si>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</si>
  <si>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</si>
  <si>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</si>
  <si>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</si>
  <si>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</si>
  <si>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</si>
  <si>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</si>
  <si>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</si>
  <si>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</si>
  <si>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</si>
  <si>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</si>
  <si>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</si>
  <si>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</si>
  <si>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</si>
  <si>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</si>
  <si>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</si>
  <si>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</si>
  <si>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</si>
  <si>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</si>
  <si>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</si>
  <si>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</si>
  <si>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</si>
  <si>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</si>
  <si>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</si>
  <si>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</si>
  <si>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</si>
  <si>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</si>
  <si>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</si>
  <si>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</si>
  <si>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</si>
  <si>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</si>
  <si>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</si>
  <si>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</si>
  <si>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</si>
  <si>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</si>
  <si>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</si>
  <si>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</si>
  <si>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</si>
  <si>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</si>
  <si>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</si>
  <si>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</si>
  <si>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</si>
  <si>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</si>
  <si>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</si>
  <si>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</si>
  <si>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</si>
  <si>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</si>
  <si>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</si>
  <si>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</si>
  <si>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</si>
  <si>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</si>
  <si>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</si>
  <si>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</si>
  <si>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</si>
  <si>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</si>
  <si>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</si>
  <si>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</si>
  <si>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</si>
  <si>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</si>
  <si>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</si>
  <si>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</si>
  <si>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</si>
  <si>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</si>
  <si>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</si>
  <si>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</si>
  <si>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</si>
  <si>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</si>
  <si>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</si>
  <si>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</si>
  <si>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</si>
  <si>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</si>
  <si>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</si>
  <si>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</si>
  <si>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</si>
  <si>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</si>
  <si>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</si>
  <si>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</si>
  <si>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</si>
  <si>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</si>
  <si>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</si>
  <si>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</si>
  <si>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</si>
  <si>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</si>
  <si>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</si>
  <si>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</si>
  <si>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</si>
  <si>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</si>
  <si>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</si>
  <si>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</si>
  <si>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</si>
  <si>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</si>
  <si>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</si>
  <si>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</si>
  <si>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</si>
  <si>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</si>
  <si>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</si>
  <si>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</si>
  <si>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</si>
  <si>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</si>
  <si>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</si>
  <si>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</si>
  <si>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</si>
  <si>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</si>
  <si>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</si>
  <si>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</si>
  <si>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</si>
  <si>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</si>
  <si>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</si>
  <si>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</si>
  <si>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</si>
  <si>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</si>
  <si>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</si>
  <si>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</si>
  <si>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</si>
  <si>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</si>
  <si>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</si>
  <si>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</si>
  <si>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</si>
  <si>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</si>
  <si>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</si>
  <si>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</si>
  <si>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</si>
  <si>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</si>
  <si>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</si>
  <si>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</si>
  <si>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</si>
  <si>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</si>
  <si>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</si>
  <si>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</si>
  <si>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</si>
  <si>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</si>
  <si>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</si>
  <si>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</si>
  <si>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</si>
  <si>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</si>
  <si>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</si>
  <si>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</si>
  <si>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</si>
  <si>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</si>
  <si>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</si>
  <si>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</si>
  <si>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</si>
  <si>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</si>
  <si>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</si>
  <si>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</si>
  <si>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</si>
  <si>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</si>
  <si>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</si>
  <si>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</si>
  <si>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</si>
  <si>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</si>
  <si>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</si>
  <si>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</si>
  <si>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</si>
  <si>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</si>
  <si>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</si>
  <si>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</si>
  <si>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</si>
  <si>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</si>
  <si>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</si>
  <si>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</si>
  <si>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</si>
  <si>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</si>
  <si>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</si>
  <si>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</si>
  <si>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</si>
  <si>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</si>
  <si>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</si>
  <si>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</si>
  <si>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</si>
  <si>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</si>
  <si>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</si>
  <si>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</si>
  <si>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</si>
  <si>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</si>
  <si>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</si>
  <si>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</si>
  <si>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</si>
  <si>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</si>
  <si>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</si>
  <si>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</si>
  <si>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</si>
  <si>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</si>
  <si>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</si>
  <si>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</si>
  <si>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</si>
  <si>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</si>
  <si>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</si>
  <si>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</si>
  <si>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</si>
  <si>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</si>
  <si>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</si>
  <si>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</si>
  <si>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</si>
  <si>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</si>
  <si>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</si>
  <si>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</si>
  <si>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</si>
  <si>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</si>
  <si>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</si>
  <si>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</si>
  <si>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</si>
  <si>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</si>
  <si>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</si>
  <si>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</si>
  <si>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</si>
  <si>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</si>
  <si>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</si>
  <si>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</si>
  <si>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</si>
  <si>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</si>
  <si>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</si>
  <si>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</si>
  <si>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</si>
  <si>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</si>
  <si>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</si>
  <si>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</si>
  <si>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</si>
  <si>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</si>
  <si>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</si>
  <si>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</si>
  <si>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</si>
  <si>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</si>
  <si>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</si>
  <si>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</si>
  <si>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</si>
  <si>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</si>
  <si>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</si>
  <si>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</si>
  <si>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</si>
  <si>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</si>
  <si>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</si>
  <si>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</si>
  <si>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</si>
  <si>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</si>
  <si>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</si>
  <si>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</si>
  <si>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</si>
  <si>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</si>
  <si>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</si>
  <si>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</si>
  <si>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</si>
  <si>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</si>
  <si>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</si>
  <si>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</si>
  <si>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</si>
  <si>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</si>
  <si>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</si>
  <si>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</si>
  <si>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</si>
  <si>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</si>
  <si>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</si>
  <si>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</si>
  <si>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</si>
  <si>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</si>
  <si>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</si>
  <si>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</si>
  <si>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</si>
  <si>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</si>
  <si>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</si>
  <si>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</si>
  <si>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</si>
  <si>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</si>
  <si>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</si>
  <si>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</si>
  <si>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</si>
  <si>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</si>
  <si>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</si>
  <si>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</si>
  <si>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</si>
  <si>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</si>
  <si>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</si>
  <si>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</si>
  <si>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</si>
  <si>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</si>
  <si>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</si>
  <si>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</si>
  <si>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</si>
  <si>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</si>
  <si>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</si>
  <si>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</si>
  <si>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</si>
  <si>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</si>
  <si>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</si>
  <si>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</si>
  <si>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</si>
  <si>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</si>
  <si>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</si>
  <si>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</si>
  <si>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</si>
  <si>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</si>
  <si>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</si>
  <si>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</si>
  <si>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</si>
  <si>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</si>
  <si>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</si>
  <si>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</si>
  <si>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</si>
  <si>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</si>
  <si>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</si>
  <si>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</si>
  <si>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</si>
  <si>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</si>
  <si>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</si>
  <si>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</si>
  <si>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</si>
  <si>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</si>
  <si>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</si>
  <si>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</si>
  <si>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</si>
  <si>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</si>
  <si>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</si>
  <si>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</si>
  <si>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</si>
  <si>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</si>
  <si>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</si>
  <si>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</si>
  <si>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</si>
  <si>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</si>
  <si>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</si>
  <si>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</si>
  <si>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</si>
  <si>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</si>
  <si>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</si>
  <si>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</si>
  <si>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</si>
  <si>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</si>
  <si>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</si>
  <si>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</si>
  <si>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</si>
  <si>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</si>
  <si>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</si>
  <si>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</si>
  <si>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</si>
  <si>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</si>
  <si>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</si>
  <si>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</si>
  <si>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</si>
  <si>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</si>
  <si>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</si>
  <si>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</si>
  <si>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</si>
  <si>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</si>
  <si>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</si>
  <si>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</si>
  <si>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</si>
  <si>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</si>
  <si>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</si>
  <si>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</si>
  <si>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</si>
  <si>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</si>
  <si>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</si>
  <si>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</si>
  <si>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</si>
  <si>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</si>
  <si>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</si>
  <si>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</si>
  <si>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</si>
  <si>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</si>
  <si>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</si>
  <si>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</si>
  <si>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</si>
  <si>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</si>
  <si>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</si>
  <si>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</si>
  <si>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</si>
  <si>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</si>
  <si>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</si>
  <si>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</si>
  <si>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</si>
  <si>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</si>
  <si>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</si>
  <si>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</si>
  <si>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</si>
  <si>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</si>
  <si>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</si>
  <si>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</si>
  <si>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</si>
  <si>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</si>
  <si>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</si>
  <si>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</si>
  <si>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</si>
  <si>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</si>
  <si>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</si>
  <si>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</si>
  <si>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</si>
  <si>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</si>
  <si>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</si>
  <si>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</si>
  <si>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</si>
  <si>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</si>
  <si>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</si>
  <si>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</si>
  <si>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</si>
  <si>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</si>
  <si>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</si>
  <si>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</si>
  <si>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</si>
  <si>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</si>
  <si>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</si>
  <si>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</si>
  <si>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</si>
  <si>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</si>
  <si>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</si>
  <si>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</si>
  <si>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</si>
  <si>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</si>
  <si>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</si>
  <si>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</si>
  <si>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</si>
  <si>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</si>
  <si>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</si>
  <si>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</si>
  <si>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</si>
  <si>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</si>
  <si>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</si>
  <si>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</si>
  <si>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</si>
  <si>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</si>
  <si>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</si>
  <si>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</si>
  <si>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</si>
  <si>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</si>
  <si>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</si>
  <si>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</si>
  <si>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</si>
  <si>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</si>
  <si>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</si>
  <si>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</si>
  <si>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</si>
  <si>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</si>
  <si>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</si>
  <si>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</si>
  <si>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</si>
  <si>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</si>
  <si>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</si>
  <si>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</si>
  <si>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</si>
  <si>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</si>
  <si>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</si>
  <si>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</si>
  <si>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</si>
  <si>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</si>
  <si>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</si>
  <si>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</si>
  <si>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</si>
  <si>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</si>
  <si>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</si>
  <si>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</si>
  <si>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</si>
  <si>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</si>
  <si>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</si>
  <si>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</si>
  <si>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</si>
  <si>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</si>
  <si>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</si>
  <si>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</si>
  <si>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</si>
  <si>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</si>
  <si>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</si>
  <si>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</si>
  <si>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</si>
  <si>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</si>
  <si>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</si>
  <si>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</si>
  <si>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</si>
  <si>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</si>
  <si>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</si>
  <si>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</si>
  <si>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</si>
  <si>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</si>
  <si>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</si>
  <si>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</si>
  <si>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</si>
  <si>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</si>
  <si>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</si>
  <si>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</si>
  <si>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</si>
  <si>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</si>
  <si>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</si>
  <si>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</si>
  <si>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</si>
  <si>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</si>
  <si>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</si>
  <si>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</si>
  <si>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</si>
  <si>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</si>
  <si>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</si>
  <si>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</si>
  <si>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</si>
  <si>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</si>
  <si>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</si>
  <si>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</si>
  <si>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</si>
  <si>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</si>
  <si>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</si>
  <si>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</si>
  <si>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</si>
  <si>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</si>
  <si>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</si>
  <si>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</si>
  <si>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</si>
  <si>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</si>
  <si>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</si>
  <si>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</si>
  <si>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</si>
  <si>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</si>
  <si>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</si>
  <si>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</si>
  <si>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</si>
  <si>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</si>
  <si>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</si>
  <si>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</si>
  <si>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</si>
  <si>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</si>
  <si>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</si>
  <si>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</si>
  <si>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</si>
  <si>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</si>
  <si>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</si>
  <si>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</si>
  <si>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</si>
  <si>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</si>
  <si>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</si>
  <si>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</si>
  <si>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</si>
  <si>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</si>
  <si>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</si>
  <si>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</si>
  <si>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</si>
  <si>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</si>
  <si>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</si>
  <si>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</si>
  <si>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</si>
  <si>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</si>
  <si>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</si>
  <si>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</si>
  <si>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</si>
  <si>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</si>
  <si>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</si>
  <si>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</si>
  <si>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</si>
  <si>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</si>
  <si>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</si>
  <si>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</si>
  <si>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</si>
  <si>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</si>
  <si>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</si>
  <si>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</si>
  <si>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</si>
  <si>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</si>
  <si>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</si>
  <si>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</si>
  <si>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</si>
  <si>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</si>
  <si>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</si>
  <si>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</si>
  <si>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</si>
  <si>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</si>
  <si>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</si>
  <si>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</si>
  <si>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</si>
  <si>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</si>
  <si>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</si>
  <si>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</si>
  <si>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</si>
  <si>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</si>
  <si>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</si>
  <si>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</si>
  <si>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</si>
  <si>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</si>
  <si>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</si>
  <si>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</si>
  <si>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</si>
  <si>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</si>
  <si>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</si>
  <si>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</si>
  <si>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</si>
  <si>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</si>
  <si>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</si>
  <si>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</si>
  <si>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</si>
  <si>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</si>
  <si>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</si>
  <si>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</si>
  <si>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</si>
  <si>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</si>
  <si>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</si>
  <si>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</si>
  <si>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</si>
  <si>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</si>
  <si>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</si>
  <si>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</si>
  <si>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</si>
  <si>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</si>
  <si>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</si>
  <si>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</si>
  <si>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</si>
  <si>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</si>
  <si>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</si>
  <si>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</si>
  <si>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</si>
  <si>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</si>
  <si>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</si>
  <si>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</si>
  <si>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</si>
  <si>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</si>
  <si>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</si>
  <si>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</si>
  <si>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</si>
  <si>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</si>
  <si>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</si>
  <si>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</si>
  <si>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</si>
  <si>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</si>
  <si>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</si>
  <si>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</si>
  <si>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</si>
  <si>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</si>
  <si>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</si>
  <si>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</si>
  <si>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</si>
  <si>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</si>
  <si>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</si>
  <si>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</si>
  <si>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</si>
  <si>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</si>
  <si>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</si>
  <si>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</si>
  <si>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</si>
  <si>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</si>
  <si>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</si>
  <si>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</si>
  <si>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</si>
  <si>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</si>
  <si>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</si>
  <si>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</si>
  <si>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</si>
  <si>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</si>
  <si>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</si>
  <si>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</si>
  <si>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</si>
  <si>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</si>
  <si>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</si>
  <si>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</si>
  <si>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</si>
  <si>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</si>
  <si>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</si>
  <si>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</si>
  <si>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</si>
  <si>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</si>
  <si>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</si>
  <si>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</si>
  <si>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</si>
  <si>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</si>
  <si>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</si>
  <si>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</si>
  <si>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</si>
  <si>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</si>
  <si>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</si>
  <si>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</si>
  <si>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</si>
  <si>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</si>
  <si>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</si>
  <si>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</si>
  <si>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</si>
  <si>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</si>
  <si>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</si>
  <si>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</si>
  <si>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</si>
  <si>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</si>
  <si>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</si>
  <si>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</si>
  <si>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</si>
  <si>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</si>
  <si>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</si>
  <si>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</si>
  <si>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</si>
  <si>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</si>
  <si>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</si>
  <si>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</si>
  <si>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</si>
  <si>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</si>
  <si>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</si>
  <si>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</si>
  <si>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</si>
  <si>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</si>
  <si>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</si>
  <si>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</si>
  <si>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</si>
  <si>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</si>
  <si>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</si>
  <si>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</si>
  <si>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</si>
  <si>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</si>
  <si>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</si>
  <si>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</si>
  <si>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</si>
  <si>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</si>
  <si>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</si>
  <si>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</si>
  <si>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</si>
  <si>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</si>
  <si>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</si>
  <si>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</si>
  <si>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</si>
  <si>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</si>
  <si>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</si>
  <si>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</si>
  <si>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</si>
  <si>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</si>
  <si>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</si>
  <si>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</si>
  <si>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</si>
  <si>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</si>
  <si>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</si>
  <si>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</si>
  <si>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</si>
  <si>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</si>
  <si>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</si>
  <si>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</si>
  <si>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</si>
  <si>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</si>
  <si>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</si>
  <si>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</si>
  <si>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</si>
  <si>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</si>
  <si>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</si>
  <si>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</si>
  <si>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</si>
  <si>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</si>
  <si>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</si>
  <si>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</si>
  <si>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</si>
  <si>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</si>
  <si>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</si>
  <si>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</si>
  <si>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</si>
  <si>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</si>
  <si>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</si>
  <si>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</si>
  <si>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</si>
  <si>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</si>
  <si>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</si>
  <si>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</si>
  <si>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</si>
  <si>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</si>
  <si>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</si>
  <si>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</si>
  <si>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</si>
  <si>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</si>
  <si>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</si>
  <si>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</si>
  <si>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</si>
  <si>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</si>
  <si>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</si>
  <si>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</si>
  <si>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</si>
  <si>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</si>
  <si>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</si>
  <si>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</si>
  <si>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</si>
  <si>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</si>
  <si>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</si>
  <si>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</si>
  <si>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</si>
  <si>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</si>
  <si>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</si>
  <si>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</si>
  <si>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</si>
  <si>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</si>
  <si>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</si>
  <si>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</si>
  <si>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</si>
  <si>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</si>
  <si>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</si>
  <si>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</si>
  <si>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</si>
  <si>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</si>
  <si>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</si>
  <si>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</si>
  <si>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</si>
  <si>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</si>
  <si>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</si>
  <si>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</si>
  <si>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</si>
  <si>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</si>
  <si>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</si>
  <si>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</si>
  <si>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</si>
  <si>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</si>
  <si>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</si>
  <si>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</si>
  <si>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</si>
  <si>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</si>
  <si>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</si>
  <si>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</si>
  <si>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</si>
  <si>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</si>
  <si>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</si>
  <si>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</si>
  <si>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</si>
  <si>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</si>
  <si>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</si>
  <si>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</si>
  <si>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</si>
  <si>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</si>
  <si>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</si>
  <si>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</si>
  <si>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</si>
  <si>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</si>
  <si>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</si>
  <si>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</si>
  <si>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</si>
  <si>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</si>
  <si>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</si>
  <si>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</si>
  <si>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</si>
  <si>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</si>
  <si>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</si>
  <si>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</si>
  <si>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</si>
  <si>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</si>
  <si>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</si>
  <si>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</si>
  <si>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</si>
  <si>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</si>
  <si>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</si>
  <si>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</si>
  <si>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</si>
  <si>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</si>
  <si>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</si>
  <si>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</si>
  <si>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</si>
  <si>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</si>
  <si>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</si>
  <si>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</si>
  <si>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</si>
  <si>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</si>
  <si>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</si>
  <si>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</si>
  <si>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</si>
  <si>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</si>
  <si>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</si>
  <si>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</si>
  <si>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</si>
  <si>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</si>
  <si>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</si>
  <si>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</si>
  <si>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</si>
  <si>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</si>
  <si>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</si>
  <si>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</si>
  <si>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</si>
  <si>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</si>
  <si>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</si>
  <si>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</si>
  <si>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</si>
  <si>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</si>
  <si>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</si>
  <si>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</si>
  <si>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</si>
  <si>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</si>
  <si>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</si>
  <si>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</si>
  <si>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</si>
  <si>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</si>
  <si>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</si>
  <si>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</si>
  <si>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</si>
  <si>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</si>
  <si>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</si>
  <si>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</si>
  <si>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</si>
  <si>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</si>
  <si>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</si>
  <si>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</si>
  <si>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</si>
  <si>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</si>
  <si>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</si>
  <si>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</si>
  <si>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</si>
  <si>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</si>
  <si>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</si>
  <si>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</si>
  <si>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</si>
  <si>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</si>
  <si>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</si>
  <si>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</si>
  <si>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</si>
  <si>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</si>
  <si>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</si>
  <si>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</si>
  <si>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</si>
  <si>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</si>
  <si>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</si>
  <si>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</si>
  <si>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</si>
  <si>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</si>
  <si>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</si>
  <si>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</si>
  <si>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</si>
  <si>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</si>
  <si>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</si>
  <si>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</si>
  <si>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</si>
  <si>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</si>
  <si>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</si>
  <si>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</si>
  <si>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</si>
  <si>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</si>
  <si>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</si>
  <si>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</si>
  <si>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</si>
  <si>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</si>
  <si>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</si>
  <si>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</si>
  <si>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</si>
  <si>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</si>
  <si>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</si>
  <si>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</si>
  <si>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</si>
  <si>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</si>
  <si>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</si>
  <si>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</si>
  <si>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</si>
  <si>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</si>
  <si>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</si>
  <si>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</si>
  <si>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</si>
  <si>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</si>
  <si>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</si>
  <si>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</si>
  <si>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</si>
  <si>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</si>
  <si>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</si>
  <si>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</si>
  <si>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</si>
  <si>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</si>
  <si>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</si>
  <si>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</si>
  <si>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</si>
  <si>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</si>
  <si>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</si>
  <si>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</si>
  <si>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</si>
  <si>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</si>
  <si>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</si>
  <si>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</si>
  <si>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</si>
  <si>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</si>
  <si>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</si>
  <si>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</si>
  <si>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</si>
  <si>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</si>
  <si>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</si>
  <si>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</si>
  <si>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</si>
  <si>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</si>
  <si>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</si>
  <si>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</si>
  <si>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</si>
  <si>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</si>
  <si>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</si>
  <si>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</si>
  <si>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</si>
  <si>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</si>
  <si>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</si>
  <si>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</si>
  <si>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</si>
  <si>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</si>
  <si>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</si>
  <si>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</si>
  <si>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</si>
  <si>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</si>
  <si>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</si>
  <si>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</si>
  <si>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</si>
  <si>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</si>
  <si>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</si>
  <si>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</si>
  <si>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</si>
  <si>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</si>
  <si>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</si>
  <si>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</si>
  <si>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</si>
  <si>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</si>
  <si>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</si>
  <si>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</si>
  <si>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</si>
  <si>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</si>
  <si>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</si>
  <si>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</si>
  <si>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</si>
  <si>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</si>
  <si>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</si>
  <si>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</si>
  <si>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</si>
  <si>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</si>
  <si>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</si>
  <si>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</si>
  <si>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</si>
  <si>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</si>
  <si>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</si>
  <si>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</si>
  <si>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</si>
  <si>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</si>
  <si>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</si>
  <si>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</si>
  <si>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</si>
  <si>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</si>
  <si>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</si>
  <si>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</si>
  <si>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</si>
  <si>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</si>
  <si>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</si>
  <si>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</si>
  <si>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</si>
  <si>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</si>
  <si>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</si>
  <si>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</si>
  <si>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</si>
  <si>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</si>
  <si>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</si>
  <si>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</si>
  <si>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</si>
  <si>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</si>
  <si>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</si>
  <si>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</si>
  <si>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</si>
  <si>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</si>
  <si>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</si>
  <si>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</si>
  <si>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</si>
  <si>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</si>
  <si>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</si>
  <si>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</si>
  <si>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</si>
  <si>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</si>
  <si>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</si>
  <si>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</si>
  <si>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</si>
  <si>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</si>
  <si>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</si>
  <si>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</si>
  <si>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</si>
  <si>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</si>
  <si>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</si>
  <si>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</si>
  <si>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</si>
  <si>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</si>
  <si>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</si>
  <si>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</si>
  <si>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</si>
  <si>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</si>
  <si>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</si>
  <si>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</si>
  <si>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</si>
  <si>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</si>
  <si>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</si>
  <si>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</si>
  <si>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</si>
  <si>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</si>
  <si>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</si>
  <si>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</si>
  <si>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</si>
  <si>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</si>
  <si>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</si>
  <si>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</si>
  <si>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</si>
  <si>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</si>
  <si>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</si>
  <si>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</si>
  <si>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</si>
  <si>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</si>
  <si>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</si>
  <si>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</si>
  <si>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</si>
  <si>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</si>
  <si>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</si>
  <si>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</si>
  <si>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</si>
  <si>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</si>
  <si>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</si>
  <si>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</si>
  <si>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</si>
  <si>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</si>
  <si>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</si>
  <si>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</si>
  <si>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</si>
  <si>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</si>
  <si>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</si>
  <si>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</si>
  <si>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</si>
  <si>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</si>
  <si>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</si>
  <si>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</si>
  <si>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</si>
  <si>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</si>
  <si>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</si>
  <si>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</si>
  <si>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</si>
  <si>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</si>
  <si>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</si>
  <si>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</si>
  <si>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</si>
  <si>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</si>
  <si>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</si>
  <si>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</si>
  <si>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</si>
  <si>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</si>
  <si>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</si>
  <si>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</si>
  <si>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</si>
  <si>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</si>
  <si>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</si>
  <si>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</si>
  <si>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</si>
  <si>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</si>
  <si>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</si>
  <si>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</si>
  <si>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</si>
  <si>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</si>
  <si>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</si>
  <si>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</si>
  <si>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</si>
  <si>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</si>
  <si>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</si>
  <si>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</si>
  <si>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</si>
  <si>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</si>
  <si>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</si>
  <si>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</si>
  <si>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</si>
  <si>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</si>
  <si>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</si>
  <si>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</si>
  <si>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</si>
  <si>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</si>
  <si>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</si>
  <si>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</si>
  <si>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</si>
  <si>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</si>
  <si>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</si>
  <si>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</si>
  <si>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</si>
  <si>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</si>
  <si>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</si>
  <si>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</si>
  <si>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</si>
  <si>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</si>
  <si>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</si>
  <si>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</si>
  <si>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</si>
  <si>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</si>
  <si>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</si>
  <si>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</si>
  <si>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</si>
  <si>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</si>
  <si>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</si>
  <si>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</si>
  <si>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</si>
  <si>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</si>
  <si>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</si>
  <si>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</si>
  <si>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</si>
  <si>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</si>
  <si>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</si>
  <si>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</si>
  <si>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</si>
  <si>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</si>
  <si>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</si>
  <si>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</si>
  <si>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</si>
  <si>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</si>
  <si>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</si>
  <si>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</si>
  <si>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</si>
  <si>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</si>
  <si>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</si>
  <si>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</si>
  <si>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</si>
  <si>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</si>
  <si>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</si>
  <si>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</si>
  <si>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</si>
  <si>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</si>
  <si>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</si>
  <si>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</si>
  <si>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</si>
  <si>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</si>
  <si>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</si>
  <si>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</si>
  <si>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</si>
  <si>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</si>
  <si>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</si>
  <si>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</si>
  <si>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</si>
  <si>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</si>
  <si>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</si>
  <si>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</si>
  <si>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</si>
  <si>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</si>
  <si>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</si>
  <si>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</si>
  <si>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</si>
  <si>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</si>
  <si>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</si>
  <si>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</si>
  <si>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</si>
  <si>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</si>
  <si>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</si>
  <si>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</si>
  <si>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</si>
  <si>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</si>
  <si>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</si>
  <si>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</si>
  <si>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</si>
  <si>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</si>
  <si>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</si>
  <si>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</si>
  <si>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</si>
  <si>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</si>
  <si>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</si>
  <si>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</si>
  <si>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</si>
  <si>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</si>
  <si>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</si>
  <si>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</si>
  <si>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</si>
  <si>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</si>
  <si>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</si>
  <si>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</si>
  <si>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</si>
  <si>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</si>
  <si>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</si>
  <si>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</si>
  <si>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</si>
  <si>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</si>
  <si>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</si>
  <si>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</si>
  <si>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</si>
  <si>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</si>
  <si>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</si>
  <si>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</si>
  <si>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</si>
  <si>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</si>
  <si>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</si>
  <si>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</si>
  <si>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</si>
  <si>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</si>
  <si>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</si>
  <si>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</si>
  <si>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</si>
  <si>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</si>
  <si>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</si>
  <si>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</si>
  <si>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</si>
  <si>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</si>
  <si>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</si>
  <si>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</si>
  <si>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</si>
  <si>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</si>
  <si>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</si>
  <si>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</si>
  <si>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</si>
  <si>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</si>
  <si>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</si>
  <si>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</si>
  <si>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</si>
  <si>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</si>
  <si>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</si>
  <si>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</si>
  <si>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</si>
  <si>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</si>
  <si>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</si>
  <si>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</si>
  <si>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</si>
  <si>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</si>
  <si>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</si>
  <si>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</si>
  <si>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</si>
  <si>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</si>
  <si>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</si>
  <si>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</si>
  <si>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</si>
  <si>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</si>
  <si>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</si>
  <si>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</si>
  <si>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</si>
  <si>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</si>
  <si>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</si>
  <si>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</si>
  <si>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</si>
  <si>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</si>
  <si>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</si>
  <si>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</si>
  <si>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</si>
  <si>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</si>
  <si>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</si>
  <si>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</si>
  <si>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</si>
  <si>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</si>
  <si>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</si>
  <si>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</si>
  <si>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</si>
  <si>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</si>
  <si>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</si>
  <si>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</si>
  <si>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</si>
  <si>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</si>
  <si>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</si>
  <si>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</si>
  <si>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</si>
  <si>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</si>
  <si>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</si>
  <si>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</si>
  <si>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</si>
  <si>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</si>
  <si>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</si>
  <si>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</si>
  <si>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</si>
  <si>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</si>
  <si>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</si>
  <si>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</si>
  <si>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</si>
  <si>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</si>
  <si>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</si>
  <si>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</si>
  <si>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</si>
  <si>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</si>
  <si>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</si>
  <si>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</si>
  <si>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</si>
  <si>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</si>
  <si>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</si>
  <si>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</si>
  <si>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</si>
  <si>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</si>
  <si>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</si>
  <si>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</si>
  <si>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</si>
  <si>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</si>
  <si>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</si>
  <si>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</si>
  <si>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</si>
  <si>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</si>
  <si>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</si>
  <si>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</si>
  <si>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</si>
  <si>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</si>
  <si>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</si>
  <si>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</si>
  <si>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</si>
  <si>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</si>
  <si>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</si>
  <si>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</si>
  <si>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</si>
  <si>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</si>
  <si>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</si>
  <si>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</si>
  <si>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</si>
  <si>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</si>
  <si>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</si>
  <si>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</si>
  <si>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</si>
  <si>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</si>
  <si>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</si>
  <si>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</si>
  <si>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</si>
  <si>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</si>
  <si>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</si>
  <si>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</si>
  <si>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</si>
  <si>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</si>
  <si>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</si>
  <si>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</si>
  <si>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</si>
  <si>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</si>
  <si>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</si>
  <si>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</si>
  <si>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</si>
  <si>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</si>
  <si>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</si>
  <si>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</si>
  <si>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</si>
  <si>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</si>
  <si>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</si>
  <si>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</si>
  <si>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</si>
  <si>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</si>
  <si>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</si>
  <si>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</si>
  <si>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</si>
  <si>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</si>
  <si>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</si>
  <si>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</si>
  <si>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</si>
  <si>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</si>
  <si>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</si>
  <si>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</si>
  <si>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</si>
  <si>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</si>
  <si>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</si>
  <si>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</si>
  <si>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</si>
  <si>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</si>
  <si>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</si>
  <si>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</si>
  <si>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</si>
  <si>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</si>
  <si>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</si>
  <si>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</si>
  <si>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</si>
  <si>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</si>
  <si>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</si>
  <si>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</si>
  <si>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</si>
  <si>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</si>
  <si>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</si>
  <si>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</si>
  <si>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</si>
  <si>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</si>
  <si>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</si>
  <si>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</si>
  <si>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</si>
  <si>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</si>
  <si>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</si>
  <si>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</si>
  <si>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</si>
  <si>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</si>
  <si>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</si>
  <si>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</si>
  <si>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</si>
  <si>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</si>
  <si>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</si>
  <si>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</si>
  <si>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</si>
  <si>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</si>
  <si>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</si>
  <si>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</si>
  <si>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</si>
  <si>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</si>
  <si>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</si>
  <si>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</si>
  <si>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</si>
  <si>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</si>
  <si>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</si>
  <si>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</si>
  <si>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</si>
  <si>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</si>
  <si>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</si>
  <si>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</si>
  <si>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</si>
  <si>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</si>
  <si>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</si>
  <si>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</si>
  <si>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</si>
  <si>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</si>
  <si>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</si>
  <si>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</si>
  <si>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</si>
  <si>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</si>
  <si>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</si>
  <si>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</si>
  <si>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</si>
  <si>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</si>
  <si>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</si>
  <si>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</si>
  <si>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</si>
  <si>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</si>
  <si>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</si>
  <si>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</si>
  <si>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</si>
  <si>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</si>
  <si>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</si>
  <si>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</si>
  <si>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</si>
  <si>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</si>
  <si>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</si>
  <si>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</si>
  <si>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</si>
  <si>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</si>
  <si>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</si>
  <si>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</si>
  <si>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</si>
  <si>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</si>
  <si>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</si>
  <si>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</si>
  <si>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</si>
  <si>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</si>
  <si>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</si>
  <si>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</si>
  <si>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</si>
  <si>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</si>
  <si>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</si>
  <si>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</si>
  <si>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</si>
  <si>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</si>
  <si>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</si>
  <si>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</si>
  <si>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</si>
  <si>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</si>
  <si>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</si>
  <si>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</si>
  <si>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</si>
  <si>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</si>
  <si>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</si>
  <si>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</si>
  <si>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</si>
  <si>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</si>
  <si>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</si>
  <si>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</si>
  <si>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</si>
  <si>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</si>
  <si>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</si>
  <si>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</si>
  <si>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</si>
  <si>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</si>
  <si>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</si>
  <si>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</si>
  <si>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</si>
  <si>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</si>
  <si>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</si>
  <si>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</si>
  <si>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</si>
  <si>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</si>
  <si>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</si>
  <si>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</si>
  <si>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</si>
  <si>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</si>
  <si>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</si>
  <si>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</si>
  <si>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</si>
  <si>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</si>
  <si>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</si>
  <si>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</si>
  <si>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</si>
  <si>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</si>
  <si>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</si>
  <si>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</si>
  <si>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</si>
  <si>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</si>
  <si>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</si>
  <si>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</si>
  <si>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</si>
  <si>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</si>
  <si>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</si>
  <si>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</si>
  <si>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</si>
  <si>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</si>
  <si>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</si>
  <si>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</si>
  <si>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</si>
  <si>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</si>
  <si>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</si>
  <si>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</si>
  <si>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</si>
  <si>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</si>
  <si>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</si>
  <si>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</si>
  <si>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</si>
  <si>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</si>
  <si>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</si>
  <si>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</si>
  <si>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</si>
  <si>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</si>
  <si>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</si>
  <si>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</si>
  <si>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</si>
  <si>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</si>
  <si>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</si>
  <si>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</si>
  <si>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</si>
  <si>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</si>
  <si>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</si>
  <si>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</si>
  <si>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</si>
  <si>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</si>
  <si>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</si>
  <si>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</si>
  <si>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</si>
  <si>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</si>
  <si>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</si>
  <si>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</si>
  <si>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</si>
  <si>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</si>
  <si>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</si>
  <si>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</si>
  <si>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</si>
  <si>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</si>
  <si>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</si>
  <si>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</si>
  <si>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</si>
  <si>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</si>
  <si>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</si>
  <si>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</si>
  <si>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</si>
  <si>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</si>
  <si>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</si>
  <si>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</si>
  <si>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</si>
  <si>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</si>
  <si>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</si>
  <si>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</si>
  <si>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</si>
  <si>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</si>
  <si>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</si>
  <si>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</si>
  <si>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</si>
  <si>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</si>
  <si>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</si>
  <si>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</si>
  <si>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</si>
  <si>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</si>
  <si>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</si>
  <si>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</si>
  <si>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</si>
  <si>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</si>
  <si>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</si>
  <si>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</si>
  <si>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</si>
  <si>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</si>
  <si>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</si>
  <si>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</si>
  <si>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</si>
  <si>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</si>
  <si>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</si>
  <si>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</si>
  <si>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</si>
  <si>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</si>
  <si>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</si>
  <si>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</si>
  <si>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</si>
  <si>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</si>
  <si>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</si>
  <si>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</si>
  <si>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</si>
  <si>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</si>
  <si>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</si>
  <si>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</si>
  <si>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</si>
  <si>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</si>
  <si>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</si>
  <si>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</si>
  <si>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</si>
  <si>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</si>
  <si>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</si>
  <si>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</si>
  <si>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</si>
  <si>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</si>
  <si>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</si>
  <si>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</si>
  <si>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</si>
  <si>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</si>
  <si>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</si>
  <si>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</si>
  <si>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</si>
  <si>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</si>
  <si>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</si>
  <si>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</si>
  <si>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</si>
  <si>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</si>
  <si>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</si>
  <si>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</si>
  <si>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</si>
  <si>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</si>
  <si>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</si>
  <si>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</si>
  <si>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</si>
  <si>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</si>
  <si>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</si>
  <si>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</si>
  <si>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</si>
  <si>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</si>
  <si>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</si>
  <si>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</si>
  <si>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</si>
  <si>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</si>
  <si>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</si>
  <si>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</si>
  <si>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</si>
  <si>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</si>
  <si>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</si>
  <si>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</si>
  <si>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</si>
  <si>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</si>
  <si>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</si>
  <si>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</si>
  <si>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</si>
  <si>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</si>
  <si>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</si>
  <si>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</si>
  <si>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</si>
  <si>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</si>
  <si>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</si>
  <si>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</si>
  <si>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</si>
  <si>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</si>
  <si>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</si>
  <si>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</si>
  <si>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</si>
  <si>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</si>
  <si>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</si>
  <si>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</si>
  <si>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</si>
  <si>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</si>
  <si>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</si>
  <si>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</si>
  <si>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</si>
  <si>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</si>
  <si>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</si>
  <si>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</si>
  <si>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</si>
  <si>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</si>
  <si>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</si>
  <si>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</si>
  <si>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</si>
  <si>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</si>
  <si>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</si>
  <si>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</si>
  <si>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</si>
  <si>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</si>
  <si>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</si>
  <si>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</si>
  <si>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</si>
  <si>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</si>
  <si>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</si>
  <si>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</si>
  <si>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</si>
  <si>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</si>
  <si>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</si>
  <si>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</si>
  <si>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</si>
  <si>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</si>
  <si>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</si>
  <si>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</si>
  <si>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</si>
  <si>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</si>
  <si>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</si>
  <si>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</si>
  <si>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</si>
  <si>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</si>
  <si>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</si>
  <si>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</si>
  <si>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</si>
  <si>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</si>
  <si>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</si>
  <si>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</si>
  <si>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</si>
  <si>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</si>
  <si>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</si>
  <si>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</si>
  <si>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</si>
  <si>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</si>
  <si>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</si>
  <si>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</si>
  <si>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</si>
  <si>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</si>
  <si>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</si>
  <si>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</si>
  <si>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</si>
  <si>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</si>
  <si>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</si>
  <si>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</si>
  <si>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</si>
  <si>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</si>
  <si>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</si>
  <si>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</si>
  <si>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</si>
  <si>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</si>
  <si>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</si>
  <si>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</si>
  <si>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</si>
  <si>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</si>
  <si>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</si>
  <si>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</si>
  <si>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</si>
  <si>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</si>
  <si>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</si>
  <si>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</si>
  <si>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</si>
  <si>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</si>
  <si>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</si>
  <si>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</si>
  <si>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</si>
  <si>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</si>
  <si>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</si>
  <si>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</si>
  <si>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</si>
  <si>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</si>
  <si>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</si>
  <si>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</si>
  <si>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</si>
  <si>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</si>
  <si>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</si>
  <si>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</si>
  <si>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</si>
  <si>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</si>
  <si>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</si>
  <si>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</si>
  <si>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</si>
  <si>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</si>
  <si>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</si>
  <si>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</si>
  <si>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</si>
  <si>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</si>
  <si>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</si>
  <si>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</si>
  <si>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</si>
  <si>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</si>
  <si>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</si>
  <si>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</si>
  <si>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</si>
  <si>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</si>
  <si>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</si>
  <si>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</si>
  <si>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</si>
  <si>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</si>
  <si>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</si>
  <si>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</si>
  <si>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</si>
  <si>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</si>
  <si>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</si>
  <si>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</si>
  <si>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</si>
  <si>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</si>
  <si>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</si>
  <si>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</si>
  <si>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</si>
  <si>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</si>
  <si>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</si>
  <si>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</si>
  <si>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</si>
  <si>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</si>
  <si>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</si>
  <si>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</si>
  <si>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</si>
  <si>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</si>
  <si>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</si>
  <si>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</si>
  <si>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</si>
  <si>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</si>
  <si>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</si>
  <si>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</si>
  <si>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</si>
  <si>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</si>
  <si>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</si>
  <si>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</si>
  <si>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</si>
  <si>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</si>
  <si>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</si>
  <si>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</si>
  <si>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</si>
  <si>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</si>
  <si>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</si>
  <si>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</si>
  <si>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</si>
  <si>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</si>
  <si>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</si>
  <si>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</si>
  <si>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</si>
  <si>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</si>
  <si>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</si>
  <si>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</si>
  <si>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</si>
  <si>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</si>
  <si>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</si>
  <si>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</si>
  <si>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</si>
  <si>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</si>
  <si>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</si>
  <si>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</si>
  <si>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</si>
  <si>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</si>
  <si>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</si>
  <si>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</si>
  <si>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</si>
  <si>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</si>
  <si>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</si>
  <si>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</si>
  <si>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</si>
  <si>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</si>
  <si>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</si>
  <si>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</si>
  <si>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</si>
  <si>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</si>
  <si>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</si>
  <si>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</si>
  <si>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</si>
  <si>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</si>
  <si>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</si>
  <si>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</si>
  <si>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</si>
  <si>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</si>
  <si>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</si>
  <si>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</si>
  <si>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</si>
  <si>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</si>
  <si>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</si>
  <si>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</si>
  <si>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</si>
  <si>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</si>
  <si>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</si>
  <si>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</si>
  <si>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</si>
  <si>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</si>
  <si>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</si>
  <si>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</si>
  <si>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</si>
  <si>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</si>
  <si>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</si>
  <si>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</si>
  <si>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</si>
  <si>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</si>
  <si>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</si>
  <si>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</si>
  <si>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</si>
  <si>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</si>
  <si>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</si>
  <si>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</si>
  <si>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</si>
  <si>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</si>
  <si>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</si>
  <si>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</si>
  <si>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</si>
  <si>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</si>
  <si>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</si>
  <si>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</si>
  <si>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</si>
  <si>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</si>
  <si>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</si>
  <si>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</si>
  <si>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</si>
  <si>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</si>
  <si>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</si>
  <si>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</si>
  <si>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</si>
  <si>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</si>
  <si>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</si>
  <si>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</si>
  <si>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</si>
  <si>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</si>
  <si>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</si>
  <si>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</si>
  <si>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</si>
  <si>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</si>
  <si>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</si>
  <si>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</si>
  <si>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</si>
  <si>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</si>
  <si>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</si>
  <si>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</si>
  <si>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</si>
  <si>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</si>
  <si>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</si>
  <si>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</si>
  <si>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</si>
  <si>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</si>
  <si>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</si>
  <si>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</si>
  <si>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</si>
  <si>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</si>
  <si>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</si>
  <si>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</si>
  <si>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</si>
  <si>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</si>
  <si>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</si>
  <si>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</si>
  <si>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</si>
  <si>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</si>
  <si>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</si>
  <si>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</si>
  <si>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</si>
  <si>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</si>
  <si>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</si>
  <si>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</si>
  <si>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</si>
  <si>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</si>
  <si>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</si>
  <si>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</si>
  <si>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</si>
  <si>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</si>
  <si>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</si>
  <si>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</si>
  <si>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</si>
  <si>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</si>
  <si>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</si>
  <si>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</si>
  <si>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</si>
  <si>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</si>
  <si>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</si>
  <si>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</si>
  <si>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</si>
  <si>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</si>
  <si>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</si>
  <si>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</si>
  <si>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</si>
  <si>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</si>
  <si>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</si>
  <si>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</si>
  <si>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</si>
  <si>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</si>
  <si>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</si>
  <si>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</si>
  <si>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</si>
  <si>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</si>
  <si>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</si>
  <si>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</si>
  <si>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</si>
  <si>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</si>
  <si>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</si>
  <si>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</si>
  <si>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</si>
  <si>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</si>
  <si>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</si>
  <si>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</si>
  <si>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</si>
  <si>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</si>
  <si>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</si>
  <si>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</si>
  <si>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</si>
  <si>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</si>
  <si>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</si>
  <si>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</si>
  <si>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</si>
  <si>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</si>
  <si>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</si>
  <si>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</si>
  <si>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</si>
  <si>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</si>
  <si>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</si>
  <si>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</si>
  <si>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</si>
  <si>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</si>
  <si>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</si>
  <si>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</si>
  <si>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</si>
  <si>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</si>
  <si>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</si>
  <si>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</si>
  <si>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</si>
  <si>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</si>
  <si>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</si>
  <si>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</si>
  <si>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</si>
  <si>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</si>
  <si>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</si>
  <si>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</si>
  <si>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</si>
  <si>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</si>
  <si>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</si>
  <si>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</si>
  <si>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</si>
  <si>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</si>
  <si>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</si>
  <si>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</si>
  <si>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</si>
  <si>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</si>
  <si>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</si>
  <si>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</si>
  <si>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</si>
  <si>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</si>
  <si>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</si>
  <si>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</si>
  <si>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</si>
  <si>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</si>
  <si>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</si>
  <si>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</si>
  <si>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</si>
  <si>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</si>
  <si>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</si>
  <si>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</si>
  <si>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</si>
  <si>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</si>
  <si>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</si>
  <si>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</si>
  <si>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</si>
  <si>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</si>
  <si>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</si>
  <si>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</si>
  <si>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</si>
  <si>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</si>
  <si>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</si>
  <si>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</si>
  <si>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</si>
  <si>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</si>
  <si>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</si>
  <si>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</si>
  <si>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</si>
  <si>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</si>
  <si>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</si>
  <si>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</si>
  <si>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</si>
  <si>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</si>
  <si>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</si>
  <si>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</si>
  <si>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</si>
  <si>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</si>
  <si>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</si>
  <si>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</si>
  <si>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</si>
  <si>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</si>
  <si>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</si>
  <si>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</si>
  <si>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</si>
  <si>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</si>
  <si>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</si>
  <si>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</si>
  <si>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</si>
  <si>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</si>
  <si>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</si>
  <si>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</si>
  <si>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</si>
  <si>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</si>
  <si>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</si>
  <si>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</si>
  <si>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</si>
  <si>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</si>
  <si>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</si>
  <si>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</si>
  <si>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</si>
  <si>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</si>
  <si>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</si>
  <si>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</si>
  <si>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</si>
  <si>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</si>
  <si>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</si>
  <si>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</si>
  <si>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</si>
  <si>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</si>
  <si>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</si>
  <si>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</si>
  <si>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</si>
  <si>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</si>
  <si>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</si>
  <si>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</si>
  <si>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</si>
  <si>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</si>
  <si>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</si>
  <si>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</si>
  <si>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</si>
  <si>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</si>
  <si>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</si>
  <si>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</si>
  <si>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</si>
  <si>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</si>
  <si>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</si>
  <si>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</si>
  <si>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</si>
  <si>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</si>
  <si>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</si>
  <si>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</si>
  <si>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</si>
  <si>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</si>
  <si>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</si>
  <si>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</si>
  <si>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</si>
  <si>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</si>
  <si>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</si>
  <si>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</si>
  <si>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</si>
  <si>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</si>
  <si>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</si>
  <si>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</si>
  <si>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</si>
  <si>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</si>
  <si>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</si>
  <si>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</si>
  <si>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</si>
  <si>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</si>
  <si>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</si>
  <si>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</si>
  <si>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</si>
  <si>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</si>
  <si>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</si>
  <si>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</si>
  <si>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</si>
  <si>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</si>
  <si>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</si>
  <si>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</si>
  <si>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</si>
  <si>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</si>
  <si>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</si>
  <si>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</si>
  <si>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</si>
  <si>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</si>
  <si>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</si>
  <si>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</si>
  <si>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</si>
  <si>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</si>
  <si>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</si>
  <si>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</si>
  <si>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</si>
  <si>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</si>
  <si>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</si>
  <si>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</si>
  <si>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</si>
  <si>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</si>
  <si>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</si>
  <si>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</si>
  <si>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</si>
  <si>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</si>
  <si>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</si>
  <si>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</si>
  <si>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</si>
  <si>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</si>
  <si>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</si>
  <si>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</si>
  <si>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</si>
  <si>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</si>
  <si>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</si>
  <si>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</si>
  <si>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</si>
  <si>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</si>
  <si>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</si>
  <si>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</si>
  <si>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</si>
  <si>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</si>
  <si>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</si>
  <si>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</si>
  <si>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</si>
  <si>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</si>
  <si>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</si>
  <si>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</si>
  <si>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</si>
  <si>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</si>
  <si>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</si>
  <si>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</si>
  <si>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</si>
  <si>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</si>
  <si>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</si>
  <si>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</si>
  <si>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</si>
  <si>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</si>
  <si>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</si>
  <si>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</si>
  <si>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</si>
  <si>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</si>
  <si>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</si>
  <si>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</si>
  <si>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</si>
  <si>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</si>
  <si>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</si>
  <si>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</si>
  <si>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</si>
  <si>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</si>
  <si>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</si>
  <si>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</si>
  <si>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</si>
  <si>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</si>
  <si>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</si>
  <si>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</si>
  <si>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</si>
  <si>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</si>
  <si>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</si>
  <si>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</si>
  <si>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</si>
  <si>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</si>
  <si>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</si>
  <si>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</si>
  <si>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</si>
  <si>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</si>
  <si>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</si>
  <si>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</si>
  <si>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</si>
  <si>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</si>
  <si>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</si>
  <si>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</si>
  <si>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</si>
  <si>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</si>
  <si>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</si>
  <si>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</si>
  <si>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</si>
  <si>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</si>
  <si>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</si>
  <si>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</si>
  <si>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</si>
  <si>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</si>
  <si>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</si>
  <si>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</si>
  <si>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</si>
  <si>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</si>
  <si>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</si>
  <si>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</si>
  <si>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</si>
  <si>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</si>
  <si>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</si>
  <si>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</si>
  <si>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</si>
  <si>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</si>
  <si>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</si>
  <si>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</si>
  <si>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</si>
  <si>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</si>
  <si>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</si>
  <si>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</si>
  <si>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</si>
  <si>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</si>
  <si>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</si>
  <si>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</si>
  <si>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</si>
  <si>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</si>
  <si>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</si>
  <si>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</si>
  <si>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</si>
  <si>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</si>
  <si>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</si>
  <si>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</si>
  <si>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</si>
  <si>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</si>
  <si>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</si>
  <si>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</si>
  <si>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</si>
  <si>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</si>
  <si>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</si>
  <si>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</si>
  <si>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</si>
  <si>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</si>
  <si>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</si>
  <si>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</si>
  <si>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</si>
  <si>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</si>
  <si>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</si>
  <si>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</si>
  <si>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</si>
  <si>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</si>
  <si>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</si>
  <si>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</si>
  <si>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</si>
  <si>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</si>
  <si>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</si>
  <si>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</si>
  <si>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</si>
  <si>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</si>
  <si>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</si>
  <si>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</si>
  <si>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</si>
  <si>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</si>
  <si>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</si>
  <si>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</si>
  <si>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</si>
  <si>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</si>
  <si>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</si>
  <si>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</si>
  <si>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</si>
  <si>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</si>
  <si>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</si>
  <si>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</si>
  <si>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</si>
  <si>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</si>
  <si>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</si>
  <si>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</si>
  <si>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</si>
  <si>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</si>
  <si>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</si>
  <si>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</si>
  <si>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</si>
  <si>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</si>
  <si>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</si>
  <si>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</si>
  <si>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</si>
  <si>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</si>
  <si>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</si>
  <si>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</si>
  <si>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</si>
  <si>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</si>
  <si>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</si>
  <si>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</si>
  <si>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</si>
  <si>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</si>
  <si>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</si>
  <si>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</si>
  <si>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</si>
  <si>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</si>
  <si>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</si>
  <si>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</si>
  <si>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</si>
  <si>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</si>
  <si>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</si>
  <si>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</si>
  <si>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</si>
  <si>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</si>
  <si>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</si>
  <si>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</si>
  <si>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</si>
  <si>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</si>
  <si>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</si>
  <si>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</si>
  <si>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</si>
  <si>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</si>
  <si>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</si>
  <si>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</si>
  <si>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</si>
  <si>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</si>
  <si>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</si>
  <si>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</si>
  <si>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</si>
  <si>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</si>
  <si>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</si>
  <si>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</si>
  <si>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</si>
  <si>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</si>
  <si>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</si>
  <si>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</si>
  <si>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</si>
  <si>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</si>
  <si>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</si>
  <si>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</si>
  <si>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</si>
  <si>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</si>
  <si>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</si>
  <si>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</si>
  <si>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</si>
  <si>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</si>
  <si>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</si>
  <si>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</si>
  <si>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</si>
  <si>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</si>
  <si>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</si>
  <si>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</si>
  <si>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</si>
  <si>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</si>
  <si>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</si>
  <si>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</si>
  <si>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</si>
  <si>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</si>
  <si>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</si>
  <si>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</si>
  <si>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</si>
  <si>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</si>
  <si>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</si>
  <si>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</si>
  <si>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</si>
  <si>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</si>
  <si>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</si>
  <si>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</si>
  <si>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</si>
  <si>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</si>
  <si>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</si>
  <si>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</si>
  <si>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</si>
  <si>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</si>
  <si>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</si>
  <si>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</si>
  <si>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</si>
  <si>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</si>
  <si>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</si>
  <si>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</si>
  <si>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</si>
  <si>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</si>
  <si>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</si>
  <si>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</si>
  <si>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</si>
  <si>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</si>
  <si>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</si>
  <si>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</si>
  <si>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</si>
  <si>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</si>
  <si>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</si>
  <si>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</si>
  <si>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</si>
  <si>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</si>
  <si>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</si>
  <si>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</si>
  <si>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</si>
  <si>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</si>
  <si>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</si>
  <si>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</si>
  <si>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</si>
  <si>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</si>
  <si>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</si>
  <si>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</si>
  <si>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</si>
  <si>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</si>
  <si>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</si>
  <si>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</si>
  <si>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</si>
  <si>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</si>
  <si>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</si>
  <si>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</si>
  <si>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</si>
  <si>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</si>
  <si>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</si>
  <si>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</si>
  <si>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</si>
  <si>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</si>
  <si>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</si>
  <si>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</si>
  <si>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</si>
  <si>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</si>
  <si>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</si>
  <si>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</si>
  <si>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</si>
  <si>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</si>
  <si>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</si>
  <si>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</si>
  <si>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</si>
  <si>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</si>
  <si>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</si>
  <si>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</si>
  <si>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</si>
  <si>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</si>
  <si>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</si>
  <si>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</si>
  <si>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</si>
  <si>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</si>
  <si>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</si>
  <si>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</si>
  <si>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</si>
  <si>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</si>
  <si>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</si>
  <si>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</si>
  <si>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</si>
  <si>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</si>
  <si>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</si>
  <si>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</si>
  <si>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</si>
  <si>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</si>
  <si>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</si>
  <si>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</si>
  <si>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</si>
  <si>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</si>
  <si>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</si>
  <si>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</si>
  <si>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</si>
  <si>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</si>
  <si>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</si>
  <si>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</si>
  <si>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</si>
  <si>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</si>
  <si>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</si>
  <si>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</si>
  <si>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</si>
  <si>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</si>
  <si>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</si>
  <si>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</si>
  <si>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</si>
  <si>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</si>
  <si>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</si>
  <si>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</si>
  <si>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</si>
  <si>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</si>
  <si>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</si>
  <si>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</si>
  <si>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</si>
  <si>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</si>
  <si>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</si>
  <si>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</si>
  <si>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</si>
  <si>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</si>
  <si>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</si>
  <si>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</si>
  <si>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</si>
  <si>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</si>
  <si>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</si>
  <si>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</si>
  <si>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</si>
  <si>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</si>
  <si>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</si>
  <si>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</si>
  <si>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</si>
  <si>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</si>
  <si>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</si>
  <si>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</si>
  <si>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</si>
  <si>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</si>
  <si>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</si>
  <si>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</si>
  <si>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</si>
  <si>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</si>
  <si>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</si>
  <si>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</si>
  <si>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</si>
  <si>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</si>
  <si>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</si>
  <si>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</si>
  <si>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</si>
  <si>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</si>
  <si>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</si>
  <si>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</si>
  <si>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</si>
  <si>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</si>
  <si>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</si>
  <si>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</si>
  <si>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</si>
  <si>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</si>
  <si>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</si>
  <si>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</si>
  <si>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</si>
  <si>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</si>
  <si>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</si>
  <si>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</si>
  <si>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</si>
  <si>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</si>
  <si>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</si>
  <si>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</si>
  <si>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</si>
  <si>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</si>
  <si>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</si>
  <si>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</si>
  <si>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</si>
  <si>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</si>
  <si>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</si>
  <si>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</si>
  <si>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</si>
  <si>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</si>
  <si>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</si>
  <si>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</si>
  <si>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</si>
  <si>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</si>
  <si>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</si>
  <si>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</si>
  <si>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</si>
  <si>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</si>
  <si>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</si>
  <si>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</si>
  <si>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</si>
  <si>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</si>
  <si>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</si>
  <si>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</si>
  <si>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</si>
  <si>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</si>
  <si>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</si>
  <si>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</si>
  <si>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</si>
  <si>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</si>
  <si>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</si>
  <si>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</si>
  <si>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</si>
  <si>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</si>
  <si>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</si>
  <si>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</si>
  <si>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</si>
  <si>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</si>
  <si>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</si>
  <si>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</si>
  <si>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</si>
  <si>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</si>
  <si>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</si>
  <si>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</si>
  <si>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</si>
  <si>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</si>
  <si>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</si>
  <si>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</si>
  <si>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</si>
  <si>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</si>
  <si>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</si>
  <si>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</si>
  <si>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</si>
  <si>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</si>
  <si>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</si>
  <si>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</si>
  <si>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</si>
  <si>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</si>
  <si>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</si>
  <si>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</si>
  <si>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</si>
  <si>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</si>
  <si>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</si>
  <si>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</si>
  <si>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</si>
  <si>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</si>
  <si>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</si>
  <si>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</si>
  <si>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</si>
  <si>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</si>
  <si>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</si>
  <si>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</si>
  <si>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</si>
  <si>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</si>
  <si>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</si>
  <si>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</si>
  <si>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</si>
  <si>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</si>
  <si>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</si>
  <si>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</si>
  <si>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</si>
  <si>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</si>
  <si>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</si>
  <si>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</si>
  <si>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</si>
  <si>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</si>
  <si>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</si>
  <si>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</si>
  <si>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</si>
  <si>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</si>
  <si>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</si>
  <si>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</si>
  <si>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</si>
  <si>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</si>
  <si>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</si>
  <si>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</si>
  <si>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</si>
  <si>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</si>
  <si>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</si>
  <si>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</si>
  <si>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</si>
  <si>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</si>
  <si>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</si>
  <si>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</si>
  <si>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</si>
  <si>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</si>
  <si>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</si>
  <si>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</si>
  <si>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</si>
  <si>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</si>
  <si>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</si>
  <si>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</si>
  <si>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</si>
  <si>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</si>
  <si>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</si>
  <si>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</si>
  <si>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</si>
  <si>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</si>
  <si>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</si>
  <si>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</si>
  <si>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</si>
  <si>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</si>
  <si>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</si>
  <si>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</si>
  <si>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</si>
  <si>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</si>
  <si>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</si>
  <si>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</si>
  <si>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</si>
  <si>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</si>
  <si>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</si>
  <si>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</si>
  <si>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</si>
  <si>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</si>
  <si>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</si>
  <si>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</si>
  <si>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</si>
  <si>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</si>
  <si>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</si>
  <si>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</si>
  <si>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</si>
  <si>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</si>
  <si>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</si>
  <si>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</si>
  <si>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</si>
  <si>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</si>
  <si>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</si>
  <si>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</si>
  <si>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</si>
  <si>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</si>
  <si>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</si>
  <si>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</si>
  <si>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</si>
  <si>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</si>
  <si>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</si>
  <si>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</si>
  <si>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</si>
  <si>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</si>
  <si>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</si>
  <si>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</si>
  <si>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</si>
  <si>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</si>
  <si>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</si>
  <si>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</si>
  <si>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</si>
  <si>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</si>
  <si>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</si>
  <si>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</si>
  <si>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</si>
  <si>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</si>
  <si>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</si>
  <si>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</si>
  <si>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</si>
  <si>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</si>
  <si>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</si>
  <si>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</si>
  <si>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</si>
  <si>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</si>
  <si>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</si>
  <si>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</si>
  <si>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</si>
  <si>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</si>
  <si>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</si>
  <si>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</si>
  <si>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</si>
  <si>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</si>
  <si>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</si>
  <si>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</si>
  <si>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</si>
  <si>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</si>
  <si>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</si>
  <si>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</si>
  <si>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</si>
  <si>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</si>
  <si>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</si>
  <si>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</si>
  <si>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</si>
  <si>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</si>
  <si>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</si>
  <si>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</si>
  <si>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</si>
  <si>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</si>
  <si>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</si>
  <si>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</si>
  <si>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</si>
  <si>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</si>
  <si>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</si>
  <si>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</si>
  <si>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</si>
  <si>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</si>
  <si>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</si>
  <si>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</si>
  <si>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</si>
  <si>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</si>
  <si>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</si>
  <si>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</si>
  <si>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</si>
  <si>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</si>
  <si>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</si>
  <si>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</si>
  <si>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</si>
  <si>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</si>
  <si>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</si>
  <si>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</si>
  <si>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</si>
  <si>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</si>
  <si>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</si>
  <si>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</si>
  <si>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</si>
  <si>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</si>
  <si>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</si>
  <si>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</si>
  <si>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</si>
  <si>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</si>
  <si>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</si>
  <si>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</si>
  <si>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</si>
  <si>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</si>
  <si>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</si>
  <si>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</si>
  <si>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</si>
  <si>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</si>
  <si>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</si>
  <si>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</si>
  <si>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</si>
  <si>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</si>
  <si>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</si>
  <si>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</si>
  <si>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</si>
  <si>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</si>
  <si>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</si>
  <si>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</si>
  <si>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</si>
  <si>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</si>
  <si>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</si>
  <si>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</si>
  <si>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</si>
  <si>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</si>
  <si>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</si>
  <si>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</si>
  <si>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</si>
  <si>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</si>
  <si>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</si>
  <si>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</si>
  <si>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</si>
  <si>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</si>
  <si>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</si>
  <si>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</si>
  <si>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</si>
  <si>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</si>
  <si>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</si>
  <si>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</si>
  <si>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</si>
  <si>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</si>
  <si>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</si>
  <si>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</si>
  <si>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</si>
  <si>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</si>
  <si>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</si>
  <si>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</si>
  <si>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</si>
  <si>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</si>
  <si>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</si>
  <si>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</si>
  <si>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</si>
  <si>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</si>
  <si>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</si>
  <si>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</si>
  <si>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</si>
  <si>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</si>
  <si>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</si>
  <si>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</si>
  <si>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</si>
  <si>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</si>
  <si>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</si>
  <si>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</si>
  <si>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</si>
  <si>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</si>
  <si>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</si>
  <si>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</si>
  <si>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</si>
  <si>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</si>
  <si>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</si>
  <si>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</si>
  <si>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</si>
  <si>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</si>
  <si>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</si>
  <si>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</si>
  <si>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</si>
  <si>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</si>
  <si>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</si>
  <si>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</si>
  <si>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</si>
  <si>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</si>
  <si>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</si>
  <si>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</si>
  <si>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</si>
  <si>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</si>
  <si>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</si>
  <si>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</si>
  <si>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</si>
  <si>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</si>
  <si>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</si>
  <si>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</si>
  <si>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</si>
  <si>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</si>
  <si>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</si>
  <si>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</si>
  <si>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</si>
  <si>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</si>
  <si>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</si>
  <si>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</si>
  <si>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</si>
  <si>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</si>
  <si>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</si>
  <si>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</si>
  <si>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</si>
  <si>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</si>
  <si>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</si>
  <si>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</si>
  <si>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</si>
  <si>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</si>
  <si>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</si>
  <si>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</si>
  <si>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</si>
  <si>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</si>
  <si>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</si>
  <si>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</si>
  <si>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</si>
  <si>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</si>
  <si>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</si>
  <si>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</si>
  <si>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</si>
  <si>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</si>
  <si>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</si>
  <si>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</si>
  <si>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</si>
  <si>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</si>
  <si>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</si>
  <si>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</si>
  <si>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</si>
  <si>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</si>
  <si>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</si>
  <si>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</si>
  <si>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</si>
  <si>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</si>
  <si>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</si>
  <si>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</si>
  <si>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</si>
  <si>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</si>
  <si>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</si>
  <si>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</si>
  <si>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</si>
  <si>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</si>
  <si>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</si>
  <si>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</si>
  <si>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</si>
  <si>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</si>
  <si>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</si>
  <si>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</si>
  <si>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</si>
  <si>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</si>
  <si>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</si>
  <si>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</si>
  <si>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</si>
  <si>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</si>
  <si>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</si>
  <si>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</si>
  <si>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</si>
  <si>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</si>
  <si>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</si>
  <si>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</si>
  <si>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</si>
  <si>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</si>
  <si>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</si>
  <si>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</si>
  <si>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</si>
  <si>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</si>
  <si>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</si>
  <si>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</si>
  <si>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</si>
  <si>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</si>
  <si>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</si>
  <si>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</si>
  <si>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</si>
  <si>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</si>
  <si>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</si>
  <si>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</si>
  <si>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</si>
  <si>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</si>
  <si>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</si>
  <si>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</si>
  <si>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</si>
  <si>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</si>
  <si>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</si>
  <si>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</si>
  <si>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</si>
  <si>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</si>
  <si>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</si>
  <si>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</si>
  <si>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</si>
  <si>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</si>
  <si>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</si>
  <si>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</si>
  <si>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</si>
  <si>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</si>
  <si>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</si>
  <si>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</si>
  <si>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</si>
  <si>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</si>
  <si>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</si>
  <si>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</si>
  <si>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</si>
  <si>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</si>
  <si>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</si>
  <si>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</si>
  <si>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</si>
  <si>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</si>
  <si>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</si>
  <si>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</si>
  <si>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</si>
  <si>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</si>
  <si>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</si>
  <si>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</si>
  <si>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</si>
  <si>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</si>
  <si>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</si>
  <si>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</si>
  <si>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</si>
  <si>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</si>
  <si>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</si>
  <si>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</si>
  <si>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</si>
  <si>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</si>
  <si>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</si>
  <si>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</si>
  <si>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</si>
  <si>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</si>
  <si>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</si>
  <si>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</si>
  <si>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</si>
  <si>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</si>
  <si>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</si>
  <si>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</si>
  <si>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</si>
  <si>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</si>
  <si>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</si>
  <si>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</si>
  <si>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</si>
  <si>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</si>
  <si>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</si>
  <si>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</si>
  <si>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</si>
  <si>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</si>
  <si>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</si>
  <si>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</si>
  <si>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</si>
  <si>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</si>
  <si>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</si>
  <si>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</si>
  <si>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</si>
  <si>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</si>
  <si>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</si>
  <si>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</si>
  <si>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</si>
  <si>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</si>
  <si>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</si>
  <si>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</si>
  <si>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</si>
  <si>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</si>
  <si>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</si>
  <si>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</si>
  <si>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</si>
  <si>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</si>
  <si>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</si>
  <si>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</si>
  <si>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</si>
  <si>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</si>
  <si>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</si>
  <si>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</si>
  <si>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</si>
  <si>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</si>
  <si>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</si>
  <si>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</si>
  <si>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</si>
  <si>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</si>
  <si>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</si>
  <si>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</si>
  <si>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</si>
  <si>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</si>
  <si>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</si>
  <si>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</si>
  <si>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</si>
  <si>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</si>
  <si>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</si>
  <si>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</si>
  <si>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</si>
  <si>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</si>
  <si>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</si>
  <si>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</si>
  <si>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</si>
  <si>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</si>
  <si>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</si>
  <si>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</si>
  <si>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</si>
  <si>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</si>
  <si>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</si>
  <si>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</si>
  <si>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</si>
  <si>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</si>
  <si>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</si>
  <si>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</si>
  <si>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</si>
  <si>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</si>
  <si>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</si>
  <si>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</si>
  <si>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</si>
  <si>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</si>
  <si>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</si>
  <si>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</si>
  <si>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</si>
  <si>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</si>
  <si>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</si>
  <si>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</si>
  <si>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</si>
  <si>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</si>
  <si>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</si>
  <si>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</si>
  <si>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</si>
  <si>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</si>
  <si>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</si>
  <si>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</si>
  <si>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</si>
  <si>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</si>
  <si>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</si>
  <si>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</si>
  <si>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</si>
  <si>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</si>
  <si>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</si>
  <si>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</si>
  <si>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</si>
  <si>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</si>
  <si>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</si>
  <si>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</si>
  <si>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</si>
  <si>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</si>
  <si>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</si>
  <si>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</si>
  <si>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</si>
  <si>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</si>
  <si>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</si>
  <si>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</si>
  <si>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</si>
  <si>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</si>
  <si>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</si>
  <si>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</si>
  <si>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</si>
  <si>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</si>
  <si>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</si>
  <si>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</si>
  <si>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</si>
  <si>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</si>
  <si>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</si>
  <si>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</si>
  <si>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</si>
  <si>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</si>
  <si>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</si>
  <si>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</si>
  <si>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</si>
  <si>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</si>
  <si>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</si>
  <si>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</si>
  <si>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</si>
  <si>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</si>
  <si>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</si>
  <si>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</si>
  <si>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</si>
  <si>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</si>
  <si>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</si>
  <si>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</si>
  <si>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</si>
  <si>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</si>
  <si>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</si>
  <si>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</si>
  <si>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</si>
  <si>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</si>
  <si>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</si>
  <si>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</si>
  <si>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</si>
  <si>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</si>
  <si>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</si>
  <si>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</si>
  <si>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</si>
  <si>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</si>
  <si>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</si>
  <si>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</si>
  <si>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</si>
  <si>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</si>
  <si>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</si>
  <si>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</si>
  <si>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</si>
  <si>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</si>
  <si>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</si>
  <si>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</si>
  <si>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</si>
  <si>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</si>
  <si>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</si>
  <si>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</si>
  <si>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</si>
  <si>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</si>
  <si>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</si>
  <si>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</si>
  <si>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</si>
  <si>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</si>
  <si>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</si>
  <si>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</si>
  <si>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</si>
  <si>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</si>
  <si>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</si>
  <si>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</si>
  <si>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</si>
  <si>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</si>
  <si>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</si>
  <si>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</si>
  <si>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</si>
  <si>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</si>
  <si>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</si>
  <si>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</si>
  <si>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</si>
  <si>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</si>
  <si>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</si>
  <si>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</si>
  <si>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</si>
  <si>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</si>
  <si>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</si>
  <si>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</si>
  <si>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</si>
  <si>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</si>
  <si>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</si>
  <si>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</si>
  <si>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</si>
  <si>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</si>
  <si>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</si>
  <si>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</si>
  <si>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</si>
  <si>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</si>
  <si>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</si>
  <si>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</si>
  <si>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</si>
  <si>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</si>
  <si>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</si>
  <si>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</si>
  <si>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</si>
  <si>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</si>
  <si>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</si>
  <si>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</si>
  <si>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</si>
  <si>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</si>
  <si>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</si>
  <si>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</si>
  <si>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</si>
  <si>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</si>
  <si>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</si>
  <si>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</si>
  <si>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</si>
  <si>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</si>
  <si>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</si>
  <si>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</si>
  <si>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</si>
  <si>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</si>
  <si>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</si>
  <si>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</si>
  <si>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</si>
  <si>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</si>
  <si>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</si>
  <si>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</si>
  <si>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</si>
  <si>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</si>
  <si>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</si>
  <si>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</si>
  <si>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</si>
  <si>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</si>
  <si>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</si>
  <si>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</si>
  <si>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</si>
  <si>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</si>
  <si>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</si>
  <si>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</si>
  <si>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</si>
  <si>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</si>
  <si>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</si>
  <si>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</si>
  <si>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</si>
  <si>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</si>
  <si>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</si>
  <si>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</si>
  <si>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</si>
  <si>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</si>
  <si>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</si>
  <si>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</si>
  <si>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</si>
  <si>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</si>
  <si>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</si>
  <si>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</si>
  <si>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</si>
  <si>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</si>
  <si>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</si>
  <si>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</si>
  <si>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</si>
  <si>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</si>
  <si>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</si>
  <si>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</si>
  <si>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</si>
  <si>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</si>
  <si>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</si>
  <si>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</si>
  <si>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</si>
  <si>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</si>
  <si>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</si>
  <si>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</si>
  <si>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</si>
  <si>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</si>
  <si>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</si>
  <si>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</si>
  <si>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</si>
  <si>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</si>
  <si>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</si>
  <si>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</si>
  <si>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</si>
  <si>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</si>
  <si>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</si>
  <si>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</si>
  <si>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</si>
  <si>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</si>
  <si>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</si>
  <si>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</si>
  <si>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</si>
  <si>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</si>
  <si>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</si>
  <si>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</si>
  <si>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</si>
  <si>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</si>
  <si>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</si>
  <si>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</si>
  <si>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</si>
  <si>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</si>
  <si>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</si>
  <si>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</si>
  <si>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</si>
  <si>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</si>
  <si>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</si>
  <si>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</si>
  <si>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</si>
  <si>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</si>
  <si>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</si>
  <si>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</si>
  <si>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</si>
  <si>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</si>
  <si>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</si>
  <si>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</si>
  <si>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</si>
  <si>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</si>
  <si>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</si>
  <si>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</si>
  <si>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</si>
  <si>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</si>
  <si>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</si>
  <si>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</si>
  <si>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</si>
  <si>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</si>
  <si>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</si>
  <si>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</si>
  <si>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</si>
  <si>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</si>
  <si>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</si>
  <si>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</si>
  <si>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</si>
  <si>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</si>
  <si>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</si>
  <si>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</si>
  <si>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</si>
  <si>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</si>
  <si>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</si>
  <si>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</si>
  <si>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</si>
  <si>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</si>
  <si>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</si>
  <si>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</si>
  <si>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</si>
  <si>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</si>
  <si>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</si>
  <si>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</si>
  <si>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</si>
  <si>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</si>
  <si>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</si>
  <si>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</si>
  <si>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</si>
  <si>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</si>
  <si>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</si>
  <si>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</si>
  <si>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</si>
  <si>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</si>
  <si>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</si>
  <si>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</si>
  <si>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</si>
  <si>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</si>
  <si>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</si>
  <si>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</si>
  <si>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</si>
  <si>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</si>
  <si>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</si>
  <si>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</si>
  <si>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</si>
  <si>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</si>
  <si>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</si>
  <si>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</si>
  <si>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</si>
  <si>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</si>
  <si>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</si>
  <si>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</si>
  <si>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</si>
  <si>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</si>
  <si>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</si>
  <si>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</si>
  <si>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</si>
  <si>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</si>
  <si>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</si>
  <si>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</si>
  <si>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</si>
  <si>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</si>
  <si>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</si>
  <si>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</si>
  <si>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</si>
  <si>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</si>
  <si>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</si>
  <si>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</si>
  <si>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</si>
  <si>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</si>
  <si>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</si>
  <si>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</si>
  <si>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</si>
  <si>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</si>
  <si>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</si>
  <si>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</si>
  <si>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</si>
  <si>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</si>
  <si>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</si>
  <si>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</si>
  <si>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</si>
  <si>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</si>
  <si>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</si>
  <si>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</si>
  <si>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</si>
  <si>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</si>
  <si>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</si>
  <si>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</si>
  <si>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</si>
  <si>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</si>
  <si>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</si>
  <si>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</si>
  <si>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</si>
  <si>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</si>
  <si>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</si>
  <si>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</si>
  <si>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</si>
  <si>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</si>
  <si>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</si>
  <si>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</si>
  <si>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</si>
  <si>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</si>
  <si>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</si>
  <si>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</si>
  <si>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</si>
  <si>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</si>
  <si>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</si>
  <si>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</si>
  <si>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</si>
  <si>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</si>
  <si>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</si>
  <si>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</si>
  <si>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</si>
  <si>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</si>
  <si>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</si>
  <si>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</si>
  <si>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</si>
  <si>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</si>
  <si>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</si>
  <si>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</si>
  <si>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</si>
  <si>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</si>
  <si>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</si>
  <si>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</si>
  <si>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</si>
  <si>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</si>
  <si>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</si>
  <si>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</si>
  <si>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</si>
  <si>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</si>
  <si>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</si>
  <si>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</si>
  <si>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</si>
  <si>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</si>
  <si>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</si>
  <si>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</si>
  <si>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</si>
  <si>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</si>
  <si>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</si>
  <si>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</si>
  <si>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</si>
  <si>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</si>
  <si>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</si>
  <si>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</si>
  <si>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</si>
  <si>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</si>
  <si>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</si>
  <si>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</si>
  <si>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</si>
  <si>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</si>
  <si>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</si>
  <si>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</si>
  <si>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</si>
  <si>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</si>
  <si>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</si>
  <si>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</si>
  <si>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</si>
  <si>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</si>
  <si>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</si>
  <si>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</si>
  <si>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</si>
  <si>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</si>
  <si>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</si>
  <si>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</si>
  <si>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</si>
  <si>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</si>
  <si>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</si>
  <si>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</si>
  <si>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</si>
  <si>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</si>
  <si>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</si>
  <si>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</si>
  <si>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</si>
  <si>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</si>
  <si>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</si>
  <si>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</si>
  <si>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</si>
  <si>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</si>
  <si>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</si>
  <si>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</si>
  <si>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</si>
  <si>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</si>
  <si>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</si>
  <si>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</si>
  <si>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</si>
  <si>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</si>
  <si>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</si>
  <si>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</si>
  <si>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</si>
  <si>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</si>
  <si>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</si>
  <si>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</si>
  <si>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</si>
  <si>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</si>
  <si>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</si>
  <si>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</si>
  <si>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</si>
  <si>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</si>
  <si>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</si>
  <si>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</si>
  <si>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</si>
  <si>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</si>
  <si>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</si>
  <si>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</si>
  <si>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</si>
  <si>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</si>
  <si>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</si>
  <si>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</si>
  <si>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</si>
  <si>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</si>
  <si>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</si>
  <si>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</si>
  <si>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</si>
  <si>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</si>
  <si>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</si>
  <si>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</si>
  <si>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</si>
  <si>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</si>
  <si>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</si>
  <si>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</si>
  <si>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</si>
  <si>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</si>
  <si>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</si>
  <si>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</si>
  <si>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</si>
  <si>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</si>
  <si>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</si>
  <si>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</si>
  <si>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</si>
  <si>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</si>
  <si>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</si>
  <si>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</si>
  <si>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</si>
  <si>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</si>
  <si>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</si>
  <si>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</si>
  <si>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</si>
  <si>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</si>
  <si>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</si>
  <si>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</si>
  <si>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</si>
  <si>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</si>
  <si>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</si>
  <si>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</si>
  <si>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</si>
  <si>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</si>
  <si>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</si>
  <si>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</si>
  <si>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</si>
  <si>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</si>
  <si>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</si>
  <si>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</si>
  <si>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</si>
  <si>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</si>
  <si>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</si>
  <si>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</si>
  <si>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</si>
  <si>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</si>
  <si>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</si>
  <si>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</si>
  <si>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</si>
  <si>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</si>
  <si>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</si>
  <si>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</si>
  <si>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</si>
  <si>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</si>
  <si>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</si>
  <si>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</si>
  <si>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</si>
  <si>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</si>
  <si>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</si>
  <si>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</si>
  <si>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</si>
  <si>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</si>
  <si>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</si>
  <si>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</si>
  <si>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</si>
  <si>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</si>
  <si>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</si>
  <si>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</si>
  <si>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</si>
  <si>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</si>
  <si>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</si>
  <si>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</si>
  <si>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</si>
  <si>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</si>
  <si>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</si>
  <si>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</si>
  <si>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</si>
  <si>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</si>
  <si>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</si>
  <si>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</si>
  <si>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</si>
  <si>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</si>
  <si>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</si>
  <si>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</si>
  <si>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</si>
  <si>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</si>
  <si>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</si>
  <si>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</si>
  <si>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</si>
  <si>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</si>
  <si>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</si>
  <si>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</si>
  <si>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</si>
  <si>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</si>
  <si>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</si>
  <si>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</si>
  <si>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</si>
  <si>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</si>
  <si>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</si>
  <si>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</si>
  <si>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</si>
  <si>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</si>
  <si>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</si>
  <si>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</si>
  <si>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</si>
  <si>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</si>
  <si>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</si>
  <si>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</si>
  <si>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</si>
  <si>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</si>
  <si>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</si>
  <si>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</si>
  <si>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</si>
  <si>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</si>
  <si>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</si>
  <si>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</si>
  <si>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</si>
  <si>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</si>
  <si>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</si>
  <si>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</si>
  <si>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</si>
  <si>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</si>
  <si>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</si>
  <si>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</si>
  <si>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</si>
  <si>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</si>
  <si>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</si>
  <si>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</si>
  <si>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</si>
  <si>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</si>
  <si>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</si>
  <si>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</si>
  <si>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</si>
  <si>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</si>
  <si>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</si>
  <si>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</si>
  <si>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</si>
  <si>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</si>
  <si>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</si>
  <si>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</si>
  <si>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</si>
  <si>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</si>
  <si>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</si>
  <si>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</si>
  <si>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</si>
  <si>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</si>
  <si>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</si>
  <si>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</si>
  <si>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</si>
  <si>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</si>
  <si>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</si>
  <si>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</si>
  <si>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</si>
  <si>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</si>
  <si>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</si>
  <si>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</si>
  <si>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</si>
  <si>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</si>
  <si>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</si>
  <si>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</si>
  <si>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</si>
  <si>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</si>
  <si>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</si>
  <si>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</si>
  <si>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</si>
  <si>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</si>
  <si>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</si>
  <si>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</si>
  <si>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</si>
  <si>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</si>
  <si>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</si>
  <si>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</si>
  <si>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</si>
  <si>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</si>
  <si>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</si>
  <si>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</si>
  <si>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</si>
  <si>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</si>
  <si>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</si>
  <si>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</si>
  <si>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</si>
  <si>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</si>
  <si>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</si>
  <si>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</si>
  <si>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</si>
  <si>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</si>
  <si>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</si>
  <si>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</si>
  <si>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</si>
  <si>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</si>
  <si>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</si>
  <si>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</si>
  <si>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</si>
  <si>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</si>
  <si>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</si>
  <si>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</si>
  <si>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</si>
  <si>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</si>
  <si>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</si>
  <si>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</si>
  <si>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</si>
  <si>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</si>
  <si>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</si>
  <si>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</si>
  <si>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</si>
  <si>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</si>
  <si>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</si>
  <si>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</si>
  <si>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</si>
  <si>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</si>
  <si>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</si>
  <si>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</si>
  <si>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</si>
  <si>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</si>
  <si>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</si>
  <si>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</si>
  <si>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</si>
  <si>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</si>
  <si>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</si>
  <si>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</si>
  <si>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</si>
  <si>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</si>
  <si>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</si>
  <si>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</si>
  <si>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</si>
  <si>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</si>
  <si>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</si>
  <si>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</si>
  <si>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</si>
  <si>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</si>
  <si>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</si>
  <si>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</si>
  <si>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</si>
  <si>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</si>
  <si>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</si>
  <si>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</si>
  <si>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</si>
  <si>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</si>
  <si>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</si>
  <si>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</si>
  <si>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</si>
  <si>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</si>
  <si>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</si>
  <si>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</si>
  <si>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</si>
  <si>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</si>
  <si>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</si>
  <si>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</si>
  <si>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</si>
  <si>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</si>
  <si>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</si>
  <si>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</si>
  <si>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</si>
  <si>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</si>
  <si>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</si>
  <si>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</si>
  <si>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</si>
  <si>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</si>
  <si>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</si>
  <si>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</si>
  <si>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</si>
  <si>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</si>
  <si>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</si>
  <si>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</si>
  <si>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</si>
  <si>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</si>
  <si>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</si>
  <si>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</si>
  <si>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</si>
  <si>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</si>
  <si>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</si>
  <si>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</si>
  <si>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</si>
  <si>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</si>
  <si>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</si>
  <si>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</si>
  <si>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</si>
  <si>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</si>
  <si>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</si>
  <si>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</si>
  <si>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</si>
  <si>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</si>
  <si>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</si>
  <si>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</si>
  <si>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</si>
  <si>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</si>
  <si>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</si>
  <si>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</si>
  <si>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</si>
  <si>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</si>
  <si>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</si>
  <si>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</si>
  <si>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</si>
  <si>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</si>
  <si>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</si>
  <si>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</si>
  <si>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</si>
  <si>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</si>
  <si>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</si>
  <si>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</si>
  <si>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</si>
  <si>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</si>
  <si>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</si>
  <si>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</si>
  <si>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</si>
  <si>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</si>
  <si>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</si>
  <si>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</si>
  <si>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</si>
  <si>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</si>
  <si>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</si>
  <si>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</si>
  <si>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</si>
  <si>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</si>
  <si>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</si>
  <si>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</si>
  <si>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</si>
  <si>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</si>
  <si>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</si>
  <si>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</si>
  <si>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</si>
  <si>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</si>
  <si>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</si>
  <si>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</si>
  <si>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</si>
  <si>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</si>
  <si>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</si>
  <si>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</si>
  <si>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</si>
  <si>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</si>
  <si>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</si>
  <si>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</si>
  <si>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</si>
  <si>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</si>
  <si>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</si>
  <si>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</si>
  <si>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</si>
  <si>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</si>
  <si>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</si>
  <si>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</si>
  <si>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</si>
  <si>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</si>
  <si>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</si>
  <si>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</si>
  <si>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</si>
  <si>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</si>
  <si>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</si>
  <si>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</si>
  <si>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</si>
  <si>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</si>
  <si>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</si>
  <si>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</si>
  <si>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</si>
  <si>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</si>
  <si>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</si>
  <si>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</si>
  <si>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</si>
  <si>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</si>
  <si>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</si>
  <si>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</si>
  <si>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</si>
  <si>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</si>
  <si>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</si>
  <si>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</si>
  <si>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</si>
  <si>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</si>
  <si>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</si>
  <si>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</si>
  <si>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</si>
  <si>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</si>
  <si>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</si>
  <si>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</si>
  <si>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</si>
  <si>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</si>
  <si>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</si>
  <si>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</si>
  <si>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</si>
  <si>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</si>
  <si>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</si>
  <si>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</si>
  <si>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</si>
  <si>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</si>
  <si>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</si>
  <si>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</si>
  <si>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</si>
  <si>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</si>
  <si>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</si>
  <si>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</si>
  <si>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</si>
  <si>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</si>
  <si>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</si>
  <si>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</si>
  <si>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</si>
  <si>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</si>
  <si>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</si>
  <si>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</si>
  <si>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</si>
  <si>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</si>
  <si>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</si>
  <si>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</si>
  <si>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</si>
  <si>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</si>
  <si>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</si>
  <si>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</si>
  <si>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</si>
  <si>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</si>
  <si>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</si>
  <si>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</si>
  <si>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</si>
  <si>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</si>
  <si>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</si>
  <si>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</si>
  <si>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</si>
  <si>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</si>
  <si>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</si>
  <si>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</si>
  <si>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</si>
  <si>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</si>
  <si>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</si>
  <si>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</si>
  <si>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</si>
  <si>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</si>
  <si>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</si>
  <si>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</si>
  <si>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</si>
  <si>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</si>
  <si>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</si>
  <si>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</si>
  <si>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</si>
  <si>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</si>
  <si>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</si>
  <si>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</si>
  <si>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</si>
  <si>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</si>
  <si>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</si>
  <si>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</si>
  <si>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</si>
  <si>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</si>
  <si>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</si>
  <si>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</si>
  <si>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</si>
  <si>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</si>
  <si>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</si>
  <si>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</si>
  <si>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</si>
  <si>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</si>
  <si>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</si>
  <si>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</si>
  <si>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</si>
  <si>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</si>
  <si>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</si>
  <si>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</si>
  <si>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</si>
  <si>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</si>
  <si>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</si>
  <si>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</si>
  <si>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</si>
  <si>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</si>
  <si>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</si>
  <si>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</si>
  <si>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</si>
  <si>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</si>
  <si>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</si>
  <si>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</si>
  <si>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</si>
  <si>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</si>
  <si>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</si>
  <si>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</si>
  <si>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</si>
  <si>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</si>
  <si>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</si>
  <si>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</si>
  <si>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</si>
  <si>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</si>
  <si>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</si>
  <si>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</si>
  <si>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</si>
  <si>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</si>
  <si>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</si>
  <si>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</si>
  <si>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</si>
  <si>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</si>
  <si>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</si>
  <si>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</si>
  <si>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</si>
  <si>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</si>
  <si>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</si>
  <si>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</si>
  <si>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</si>
  <si>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</si>
  <si>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</si>
  <si>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</si>
  <si>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</si>
  <si>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</si>
  <si>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</si>
  <si>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</si>
  <si>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</si>
  <si>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</si>
  <si>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</si>
  <si>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</si>
  <si>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</si>
  <si>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</si>
  <si>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</si>
  <si>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</si>
  <si>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</si>
  <si>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</si>
  <si>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</si>
  <si>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</si>
  <si>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</si>
  <si>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</si>
  <si>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</si>
  <si>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</si>
  <si>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</si>
  <si>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</si>
  <si>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</si>
  <si>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</si>
  <si>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</si>
  <si>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</si>
  <si>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</si>
  <si>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</si>
  <si>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</si>
  <si>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</si>
  <si>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</si>
  <si>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</si>
  <si>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</si>
  <si>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</si>
  <si>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</si>
  <si>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</si>
  <si>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</si>
  <si>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</si>
  <si>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</si>
  <si>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</si>
  <si>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</si>
  <si>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</si>
  <si>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</si>
  <si>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</si>
  <si>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</si>
  <si>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</si>
  <si>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</si>
  <si>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</si>
  <si>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</si>
  <si>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</si>
  <si>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</si>
  <si>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</si>
  <si>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</si>
  <si>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</si>
  <si>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</si>
  <si>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</si>
  <si>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</si>
  <si>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</si>
  <si>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</si>
  <si>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</si>
  <si>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</si>
  <si>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</si>
  <si>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</si>
  <si>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</si>
  <si>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</si>
  <si>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</si>
  <si>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</si>
  <si>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</si>
  <si>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</si>
  <si>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</si>
  <si>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</si>
  <si>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</si>
  <si>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</si>
  <si>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</si>
  <si>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</si>
  <si>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</si>
  <si>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</si>
  <si>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</si>
  <si>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</si>
  <si>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</si>
  <si>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</si>
  <si>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</si>
  <si>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</si>
  <si>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</si>
  <si>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</si>
  <si>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</si>
  <si>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</si>
  <si>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</si>
  <si>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</si>
  <si>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</si>
  <si>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</si>
  <si>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</si>
  <si>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</si>
  <si>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</si>
  <si>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</si>
  <si>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</si>
  <si>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</si>
  <si>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</si>
  <si>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</si>
  <si>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</si>
  <si>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</si>
  <si>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</si>
  <si>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</si>
  <si>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</si>
  <si>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</si>
  <si>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</si>
  <si>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</si>
  <si>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</si>
  <si>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</si>
  <si>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</si>
  <si>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</si>
  <si>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</si>
  <si>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</si>
  <si>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</si>
  <si>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</si>
  <si>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</si>
  <si>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</si>
  <si>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</si>
  <si>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</si>
  <si>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</si>
  <si>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</si>
  <si>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</si>
  <si>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</si>
  <si>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</si>
  <si>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</si>
  <si>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</si>
  <si>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</si>
  <si>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</si>
  <si>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</si>
  <si>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</si>
  <si>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</si>
  <si>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</si>
  <si>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</si>
  <si>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</si>
  <si>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</si>
  <si>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</si>
  <si>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</si>
  <si>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</si>
  <si>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</si>
  <si>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</si>
  <si>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</si>
  <si>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</si>
  <si>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</si>
  <si>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</si>
  <si>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</si>
  <si>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</si>
  <si>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</si>
  <si>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</si>
  <si>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</si>
  <si>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</si>
  <si>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</si>
  <si>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</si>
  <si>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</si>
  <si>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</si>
  <si>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</si>
  <si>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</si>
  <si>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</si>
  <si>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</si>
  <si>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</si>
  <si>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</si>
  <si>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</si>
  <si>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</si>
  <si>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</si>
  <si>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</si>
  <si>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</si>
  <si>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</si>
  <si>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</si>
  <si>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</si>
  <si>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</si>
  <si>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</si>
  <si>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</si>
  <si>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</si>
  <si>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</si>
  <si>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</si>
  <si>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</si>
  <si>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</si>
  <si>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</si>
  <si>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</si>
  <si>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</si>
  <si>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</si>
  <si>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</si>
  <si>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</si>
  <si>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</si>
  <si>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</si>
  <si>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</si>
  <si>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</si>
  <si>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</si>
  <si>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</si>
  <si>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</si>
  <si>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</si>
  <si>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</si>
  <si>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</si>
  <si>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</si>
  <si>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</si>
  <si>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</si>
  <si>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</si>
  <si>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</si>
  <si>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</si>
  <si>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</si>
  <si>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</si>
  <si>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</si>
  <si>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</si>
  <si>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</si>
  <si>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</si>
  <si>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</si>
  <si>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</si>
  <si>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</si>
  <si>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</si>
  <si>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</si>
  <si>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</si>
  <si>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</si>
  <si>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</si>
  <si>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</si>
  <si>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</si>
  <si>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</si>
  <si>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</si>
  <si>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</si>
  <si>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</si>
  <si>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</si>
  <si>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</si>
  <si>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</si>
  <si>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</si>
  <si>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</si>
  <si>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</si>
  <si>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</si>
  <si>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</si>
  <si>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</si>
  <si>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</si>
  <si>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</si>
  <si>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</si>
  <si>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</si>
  <si>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</si>
  <si>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</si>
  <si>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</si>
  <si>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</si>
  <si>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</si>
  <si>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</si>
  <si>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</si>
  <si>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</si>
  <si>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</si>
  <si>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</si>
  <si>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</si>
  <si>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</si>
  <si>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</si>
  <si>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</si>
  <si>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</si>
  <si>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</si>
  <si>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</si>
  <si>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</si>
  <si>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</si>
  <si>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</si>
  <si>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</si>
  <si>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</si>
  <si>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</si>
  <si>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</si>
  <si>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</si>
  <si>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</si>
  <si>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</si>
  <si>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</si>
  <si>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</si>
  <si>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</si>
  <si>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</si>
  <si>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</si>
  <si>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</si>
  <si>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</si>
  <si>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</si>
  <si>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</si>
  <si>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</si>
  <si>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</si>
  <si>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</si>
  <si>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</si>
  <si>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</si>
  <si>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</si>
  <si>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</si>
  <si>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</si>
  <si>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</si>
  <si>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</si>
  <si>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</si>
  <si>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</si>
  <si>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</si>
  <si>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</si>
  <si>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</si>
  <si>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</si>
  <si>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</si>
  <si>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</si>
  <si>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</si>
  <si>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</si>
  <si>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</si>
  <si>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</si>
  <si>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</si>
  <si>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</si>
  <si>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</si>
  <si>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</si>
  <si>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</si>
  <si>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</si>
  <si>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</si>
  <si>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</si>
  <si>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</si>
  <si>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</si>
  <si>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</si>
  <si>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</si>
  <si>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</si>
  <si>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</si>
  <si>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</si>
  <si>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</si>
  <si>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</si>
  <si>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</si>
  <si>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</si>
  <si>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</si>
  <si>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</si>
  <si>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</si>
  <si>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</si>
  <si>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</si>
  <si>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</si>
  <si>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</si>
  <si>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</si>
  <si>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</si>
  <si>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</si>
  <si>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</si>
  <si>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</si>
  <si>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</si>
  <si>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</si>
  <si>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</si>
  <si>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</si>
  <si>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</si>
  <si>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</si>
  <si>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</si>
  <si>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</si>
  <si>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</si>
  <si>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</si>
  <si>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</si>
  <si>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</si>
  <si>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</si>
  <si>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</si>
  <si>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</si>
  <si>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</si>
  <si>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</si>
  <si>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</si>
  <si>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</si>
  <si>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</si>
  <si>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</si>
  <si>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</si>
  <si>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</si>
  <si>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</si>
  <si>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</si>
  <si>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</si>
  <si>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</si>
  <si>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</si>
  <si>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</si>
  <si>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</si>
  <si>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</si>
  <si>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</si>
  <si>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</si>
  <si>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</si>
  <si>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</si>
  <si>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</si>
  <si>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</si>
  <si>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</si>
  <si>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</si>
  <si>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</si>
  <si>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</si>
  <si>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</si>
  <si>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</si>
  <si>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</si>
  <si>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</si>
  <si>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</si>
  <si>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</si>
  <si>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</si>
  <si>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</si>
  <si>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</si>
  <si>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</si>
  <si>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</si>
  <si>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</si>
  <si>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</si>
  <si>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</si>
  <si>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</si>
  <si>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</si>
  <si>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</si>
  <si>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</si>
  <si>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</si>
  <si>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</si>
  <si>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</si>
  <si>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</si>
  <si>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</si>
  <si>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</si>
  <si>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</si>
  <si>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</si>
  <si>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</si>
  <si>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</si>
  <si>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</si>
  <si>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</si>
  <si>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</si>
  <si>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</si>
  <si>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</si>
  <si>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</si>
  <si>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</si>
  <si>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</si>
  <si>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</si>
  <si>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</si>
  <si>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</si>
  <si>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</si>
  <si>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</si>
  <si>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</si>
  <si>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</si>
  <si>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</si>
  <si>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</si>
  <si>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</si>
  <si>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</si>
  <si>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</si>
  <si>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</si>
  <si>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</si>
  <si>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</si>
  <si>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</si>
  <si>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</si>
  <si>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</si>
  <si>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</si>
  <si>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</si>
  <si>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</si>
  <si>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</si>
  <si>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</si>
  <si>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</si>
  <si>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</si>
  <si>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</si>
  <si>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</si>
  <si>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</si>
  <si>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</si>
  <si>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</si>
  <si>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</si>
  <si>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</si>
  <si>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</si>
  <si>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</si>
  <si>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</si>
  <si>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</si>
  <si>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</si>
  <si>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</si>
  <si>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</si>
  <si>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</si>
  <si>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</si>
  <si>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</si>
  <si>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</si>
  <si>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</si>
  <si>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</si>
  <si>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</si>
  <si>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</si>
  <si>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</si>
  <si>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</si>
  <si>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</si>
  <si>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</si>
  <si>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</si>
  <si>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</si>
  <si>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</si>
  <si>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</si>
  <si>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</si>
  <si>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</si>
  <si>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</si>
  <si>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</si>
  <si>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</si>
  <si>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</si>
  <si>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</si>
  <si>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</si>
  <si>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</si>
  <si>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</si>
  <si>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</si>
  <si>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</si>
  <si>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</si>
  <si>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</si>
  <si>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</si>
  <si>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</si>
  <si>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</si>
  <si>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</si>
  <si>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</si>
  <si>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</si>
  <si>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</si>
  <si>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</si>
  <si>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</si>
  <si>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</si>
  <si>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</si>
  <si>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</si>
  <si>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</si>
  <si>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</si>
  <si>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</si>
  <si>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</si>
  <si>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</si>
  <si>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</si>
  <si>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</si>
  <si>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</si>
  <si>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</si>
  <si>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</si>
  <si>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</si>
  <si>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</si>
  <si>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</si>
  <si>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</si>
  <si>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</si>
  <si>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</si>
  <si>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</si>
  <si>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</si>
  <si>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</si>
  <si>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</si>
  <si>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</si>
  <si>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</si>
  <si>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</si>
  <si>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</si>
  <si>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</si>
  <si>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</si>
  <si>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</si>
  <si>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</si>
  <si>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</si>
  <si>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</si>
  <si>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</si>
  <si>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</si>
  <si>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</si>
  <si>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</si>
  <si>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</si>
  <si>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</si>
  <si>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</si>
  <si>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</si>
  <si>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</si>
  <si>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</si>
  <si>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</si>
  <si>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</si>
  <si>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</si>
  <si>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</si>
  <si>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</si>
  <si>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</si>
  <si>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</si>
  <si>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</si>
  <si>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</si>
  <si>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</si>
  <si>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</si>
  <si>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</si>
  <si>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</si>
  <si>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</si>
  <si>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</si>
  <si>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</si>
  <si>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</si>
  <si>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</si>
  <si>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</si>
  <si>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</si>
  <si>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</si>
  <si>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</si>
  <si>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</si>
  <si>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</si>
  <si>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</si>
  <si>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</si>
  <si>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</si>
  <si>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</si>
  <si>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</si>
  <si>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</si>
  <si>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</si>
  <si>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</si>
  <si>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</si>
  <si>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</si>
  <si>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</si>
  <si>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</si>
  <si>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</si>
  <si>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</si>
  <si>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</si>
  <si>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</si>
  <si>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</si>
  <si>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</si>
  <si>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</si>
  <si>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</si>
  <si>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</si>
  <si>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</si>
  <si>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</si>
  <si>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</si>
  <si>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</si>
  <si>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</si>
  <si>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</si>
  <si>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</si>
  <si>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</si>
  <si>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</si>
  <si>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</si>
  <si>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</si>
  <si>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</si>
  <si>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</si>
  <si>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</si>
  <si>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</si>
  <si>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</si>
  <si>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</si>
  <si>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</si>
  <si>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</si>
  <si>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</si>
  <si>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</si>
  <si>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</si>
  <si>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</si>
  <si>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</si>
  <si>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</si>
  <si>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</si>
  <si>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</si>
  <si>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</si>
  <si>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</si>
  <si>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</si>
  <si>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</si>
  <si>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</si>
  <si>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</si>
  <si>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</si>
  <si>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</si>
  <si>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</si>
  <si>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</si>
  <si>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</si>
  <si>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</si>
  <si>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</si>
  <si>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</si>
  <si>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</si>
  <si>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</si>
  <si>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</si>
  <si>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</si>
  <si>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</si>
  <si>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</si>
  <si>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</si>
  <si>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</si>
  <si>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</si>
  <si>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</si>
  <si>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</si>
  <si>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</si>
  <si>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</si>
  <si>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</si>
  <si>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</si>
  <si>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</si>
  <si>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</si>
  <si>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</si>
  <si>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</si>
  <si>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</si>
  <si>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</si>
  <si>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</si>
  <si>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</si>
  <si>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</si>
  <si>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</si>
  <si>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</si>
  <si>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</si>
  <si>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</si>
  <si>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</si>
  <si>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</si>
  <si>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</si>
  <si>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</si>
  <si>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</si>
  <si>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</si>
  <si>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</si>
  <si>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</si>
  <si>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</si>
  <si>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</si>
  <si>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</si>
  <si>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</si>
  <si>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</si>
  <si>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</si>
  <si>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</si>
  <si>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</si>
  <si>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</si>
  <si>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</si>
  <si>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</si>
  <si>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</si>
  <si>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</si>
  <si>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</si>
  <si>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</si>
  <si>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</si>
  <si>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</si>
  <si>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</si>
  <si>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</si>
  <si>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</si>
  <si>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</si>
  <si>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</si>
  <si>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</si>
  <si>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</si>
  <si>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</si>
  <si>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</si>
  <si>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</si>
  <si>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</si>
  <si>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</si>
  <si>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</si>
  <si>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</si>
  <si>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</si>
  <si>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</si>
  <si>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</si>
  <si>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</si>
  <si>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</si>
  <si>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</si>
  <si>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</si>
  <si>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</si>
  <si>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</si>
  <si>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</si>
  <si>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</si>
  <si>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</si>
  <si>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</si>
  <si>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</si>
  <si>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</si>
  <si>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</si>
  <si>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</si>
  <si>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</si>
  <si>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</si>
  <si>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</si>
  <si>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</si>
  <si>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</si>
  <si>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</si>
  <si>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</si>
  <si>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</si>
  <si>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</si>
  <si>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</si>
  <si>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</si>
  <si>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</si>
  <si>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</si>
  <si>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</si>
  <si>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</si>
  <si>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</si>
  <si>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</si>
  <si>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</si>
  <si>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</si>
  <si>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</si>
  <si>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</si>
  <si>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</si>
  <si>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</si>
  <si>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</si>
  <si>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</si>
  <si>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</si>
  <si>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</si>
  <si>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</si>
  <si>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</si>
  <si>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</si>
  <si>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</si>
  <si>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</si>
  <si>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</si>
  <si>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</si>
  <si>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</si>
  <si>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</si>
  <si>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</si>
  <si>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</si>
  <si>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</si>
  <si>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</si>
  <si>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</si>
  <si>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</si>
  <si>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</si>
  <si>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</si>
  <si>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</si>
  <si>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</si>
  <si>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</si>
  <si>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</si>
  <si>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</si>
  <si>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</si>
  <si>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</si>
  <si>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</si>
  <si>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</si>
  <si>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</si>
  <si>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</si>
  <si>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</si>
  <si>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</si>
  <si>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</si>
  <si>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</si>
  <si>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</si>
  <si>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</si>
  <si>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</si>
  <si>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</si>
  <si>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</si>
  <si>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</si>
  <si>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</si>
  <si>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</si>
  <si>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</si>
  <si>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</si>
  <si>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</si>
  <si>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</si>
  <si>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</si>
  <si>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</si>
  <si>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</si>
  <si>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</si>
  <si>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</si>
  <si>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</si>
  <si>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</si>
  <si>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</si>
  <si>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</si>
  <si>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</si>
  <si>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</si>
  <si>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</si>
  <si>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</si>
  <si>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</si>
  <si>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</si>
  <si>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</si>
  <si>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</si>
  <si>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</si>
  <si>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</si>
  <si>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</si>
  <si>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</si>
  <si>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</si>
  <si>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</si>
  <si>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</si>
  <si>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</si>
  <si>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</si>
  <si>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</si>
  <si>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</si>
  <si>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</si>
  <si>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</si>
  <si>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</si>
  <si>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</si>
  <si>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</si>
  <si>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</si>
  <si>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</si>
  <si>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</si>
  <si>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</si>
  <si>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</si>
  <si>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</si>
  <si>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</si>
  <si>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</si>
  <si>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</si>
  <si>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</si>
  <si>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</si>
  <si>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</si>
  <si>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</si>
  <si>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</si>
  <si>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</si>
  <si>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</si>
  <si>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</si>
  <si>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</si>
  <si>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</si>
  <si>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</si>
  <si>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</si>
  <si>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</si>
  <si>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</si>
  <si>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</si>
  <si>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</si>
  <si>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</si>
  <si>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</si>
  <si>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</si>
  <si>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</si>
  <si>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</si>
  <si>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</si>
  <si>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</si>
  <si>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</si>
  <si>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</si>
  <si>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</si>
  <si>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</si>
  <si>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</si>
  <si>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</si>
  <si>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</si>
  <si>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</si>
  <si>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</si>
  <si>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</si>
  <si>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</si>
  <si>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</si>
  <si>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</si>
  <si>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</si>
  <si>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</si>
  <si>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</si>
  <si>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</si>
  <si>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</si>
  <si>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</si>
  <si>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</si>
  <si>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</si>
  <si>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</si>
  <si>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</si>
  <si>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</si>
  <si>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</si>
  <si>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</si>
  <si>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</si>
  <si>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</si>
  <si>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</si>
  <si>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</si>
  <si>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</si>
  <si>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</si>
  <si>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</si>
  <si>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</si>
  <si>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</si>
  <si>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</si>
  <si>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</si>
  <si>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</si>
  <si>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</si>
  <si>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</si>
  <si>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</si>
  <si>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</si>
  <si>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</si>
  <si>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</si>
  <si>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</si>
  <si>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</si>
  <si>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</si>
  <si>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</si>
  <si>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</si>
  <si>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</si>
  <si>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</si>
  <si>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</si>
  <si>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</si>
  <si>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</si>
  <si>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</si>
  <si>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</si>
  <si>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</si>
  <si>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</si>
  <si>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</si>
  <si>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</si>
  <si>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</si>
  <si>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</si>
  <si>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</si>
  <si>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</si>
  <si>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</si>
  <si>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</si>
  <si>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</si>
  <si>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</si>
  <si>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</si>
  <si>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</si>
  <si>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</si>
  <si>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</si>
  <si>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</si>
  <si>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</si>
  <si>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</si>
  <si>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</si>
  <si>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</si>
  <si>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</si>
  <si>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</si>
  <si>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</si>
  <si>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</si>
  <si>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</si>
  <si>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</si>
  <si>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</si>
  <si>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</si>
  <si>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</si>
  <si>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</si>
  <si>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</si>
  <si>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</si>
  <si>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</si>
  <si>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</si>
  <si>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</si>
  <si>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</si>
  <si>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</si>
  <si>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</si>
  <si>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</si>
  <si>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</si>
  <si>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</si>
  <si>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</si>
  <si>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</si>
  <si>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</si>
  <si>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</si>
  <si>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</si>
  <si>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</si>
  <si>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</si>
  <si>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</si>
  <si>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</si>
  <si>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</si>
  <si>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</si>
  <si>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</si>
  <si>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</si>
  <si>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</si>
  <si>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</si>
  <si>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</si>
  <si>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</si>
  <si>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</si>
  <si>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</si>
  <si>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</si>
  <si>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</si>
  <si>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</si>
  <si>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</si>
  <si>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</si>
  <si>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</si>
  <si>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</si>
  <si>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</si>
  <si>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</si>
  <si>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</si>
  <si>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</si>
  <si>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</si>
  <si>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</si>
  <si>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</si>
  <si>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</si>
  <si>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</si>
  <si>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</si>
  <si>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</si>
  <si>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</si>
  <si>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</si>
  <si>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</si>
  <si>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</si>
  <si>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</si>
  <si>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</si>
  <si>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</si>
  <si>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</si>
  <si>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</si>
  <si>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</si>
  <si>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</si>
  <si>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</si>
  <si>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</si>
  <si>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</si>
  <si>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</si>
  <si>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</si>
  <si>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</si>
  <si>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</si>
  <si>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</si>
  <si>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</si>
  <si>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</si>
  <si>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</si>
  <si>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</si>
  <si>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</si>
  <si>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</si>
  <si>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</si>
  <si>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</si>
  <si>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</si>
  <si>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</si>
  <si>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</si>
  <si>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</si>
  <si>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</si>
  <si>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</si>
  <si>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</si>
  <si>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</si>
  <si>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</si>
  <si>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</si>
  <si>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</si>
  <si>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</si>
  <si>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</si>
  <si>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</si>
  <si>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</si>
  <si>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</si>
  <si>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</si>
  <si>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</si>
  <si>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</si>
  <si>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</si>
  <si>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</si>
  <si>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</si>
  <si>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</si>
  <si>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</si>
  <si>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</si>
  <si>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</si>
  <si>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</si>
  <si>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</si>
  <si>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</si>
  <si>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</si>
  <si>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</si>
  <si>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</si>
  <si>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</si>
  <si>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</si>
  <si>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</si>
  <si>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</si>
  <si>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</si>
  <si>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</si>
  <si>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</si>
  <si>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</si>
  <si>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</si>
  <si>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</si>
  <si>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</si>
  <si>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</si>
  <si>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</si>
  <si>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</si>
  <si>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</si>
  <si>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</si>
  <si>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</si>
  <si>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</si>
  <si>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</si>
  <si>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</si>
  <si>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</si>
  <si>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</si>
  <si>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</si>
  <si>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</si>
  <si>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</si>
  <si>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</si>
  <si>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</si>
  <si>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</si>
  <si>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</si>
  <si>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</si>
  <si>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</si>
  <si>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</si>
  <si>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</si>
  <si>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</si>
  <si>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</si>
  <si>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</si>
  <si>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</si>
  <si>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</si>
  <si>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</si>
  <si>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</si>
  <si>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</si>
  <si>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</si>
  <si>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</si>
  <si>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</si>
  <si>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</si>
  <si>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</si>
  <si>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</si>
  <si>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</si>
  <si>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</si>
  <si>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</si>
  <si>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</si>
  <si>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</si>
  <si>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</si>
  <si>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</si>
  <si>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</si>
  <si>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</si>
  <si>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</si>
  <si>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</si>
  <si>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</si>
  <si>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</si>
  <si>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</si>
  <si>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</si>
  <si>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</si>
  <si>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</si>
  <si>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</si>
  <si>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</si>
  <si>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</si>
  <si>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</si>
  <si>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</si>
  <si>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</si>
  <si>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</si>
  <si>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</si>
  <si>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</si>
  <si>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</si>
  <si>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</si>
  <si>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</si>
  <si>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</si>
  <si>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</si>
  <si>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</si>
  <si>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</si>
  <si>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</si>
  <si>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</si>
  <si>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</si>
  <si>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</si>
  <si>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</si>
  <si>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</si>
  <si>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</si>
  <si>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</si>
  <si>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</si>
  <si>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</si>
  <si>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</si>
  <si>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</si>
  <si>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</si>
  <si>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</si>
  <si>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</si>
  <si>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</si>
  <si>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</si>
  <si>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</si>
  <si>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</si>
  <si>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</si>
  <si>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</si>
  <si>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</si>
  <si>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</si>
  <si>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</si>
  <si>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</si>
  <si>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</si>
  <si>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</si>
  <si>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</si>
  <si>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</si>
  <si>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</si>
  <si>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</si>
  <si>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</si>
  <si>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</si>
  <si>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</si>
  <si>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</si>
  <si>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</si>
  <si>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</si>
  <si>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</si>
  <si>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</si>
  <si>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</si>
  <si>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</si>
  <si>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</si>
  <si>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</si>
  <si>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</si>
  <si>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</si>
  <si>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</si>
  <si>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</si>
  <si>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</si>
  <si>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</si>
  <si>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</si>
  <si>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</si>
  <si>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</si>
  <si>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</si>
  <si>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</si>
  <si>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</si>
  <si>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</si>
  <si>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</si>
  <si>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</si>
  <si>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</si>
  <si>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</si>
  <si>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</si>
  <si>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</si>
  <si>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</si>
  <si>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</si>
  <si>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</si>
  <si>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</si>
  <si>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</si>
  <si>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</si>
  <si>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</si>
  <si>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</si>
  <si>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</si>
  <si>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</si>
  <si>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</si>
  <si>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</si>
  <si>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</si>
  <si>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</si>
  <si>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</si>
  <si>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</si>
  <si>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</si>
  <si>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</si>
  <si>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</si>
  <si>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</si>
  <si>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</si>
  <si>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</si>
  <si>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</si>
  <si>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</si>
  <si>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</si>
  <si>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</si>
  <si>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</si>
  <si>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</si>
  <si>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</si>
  <si>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</si>
  <si>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</si>
  <si>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</si>
  <si>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</si>
  <si>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</si>
  <si>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</si>
  <si>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</si>
  <si>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</si>
  <si>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</si>
  <si>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</si>
  <si>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</si>
  <si>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</si>
  <si>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</si>
  <si>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</si>
  <si>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</si>
  <si>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</si>
  <si>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</si>
  <si>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</si>
  <si>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</si>
  <si>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</si>
  <si>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</si>
  <si>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</si>
  <si>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</si>
  <si>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</si>
  <si>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</si>
  <si>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</si>
  <si>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</si>
  <si>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</si>
  <si>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</si>
  <si>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</si>
  <si>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</si>
  <si>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</si>
  <si>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</si>
  <si>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</si>
  <si>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</si>
  <si>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</si>
  <si>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</si>
  <si>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</si>
  <si>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</si>
  <si>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</si>
  <si>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</si>
  <si>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</si>
  <si>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</si>
  <si>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</si>
  <si>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</si>
  <si>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</si>
  <si>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</si>
  <si>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</si>
  <si>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</si>
  <si>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</si>
  <si>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</si>
  <si>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</si>
  <si>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</si>
  <si>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</si>
  <si>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</si>
  <si>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</si>
  <si>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</si>
  <si>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</si>
  <si>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</si>
  <si>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</si>
  <si>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</si>
  <si>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</si>
  <si>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</si>
  <si>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</si>
  <si>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</si>
  <si>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</si>
  <si>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</si>
  <si>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</si>
  <si>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</si>
  <si>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</si>
  <si>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</si>
  <si>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</si>
  <si>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</si>
  <si>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</si>
  <si>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</si>
  <si>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</si>
  <si>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</si>
  <si>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</si>
  <si>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</si>
  <si>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</si>
  <si>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</si>
  <si>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</si>
  <si>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</si>
  <si>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</si>
  <si>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</si>
  <si>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</si>
  <si>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</si>
  <si>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</si>
  <si>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</si>
  <si>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</si>
  <si>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</si>
  <si>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</si>
  <si>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</si>
  <si>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</si>
  <si>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</si>
  <si>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</si>
  <si>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</si>
  <si>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</si>
  <si>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</si>
  <si>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</si>
  <si>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</si>
  <si>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</si>
  <si>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</si>
  <si>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</si>
  <si>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</si>
  <si>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</si>
  <si>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</si>
  <si>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</si>
  <si>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</si>
  <si>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</si>
  <si>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</si>
  <si>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</si>
  <si>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</si>
  <si>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</si>
  <si>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</si>
  <si>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</si>
  <si>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</si>
  <si>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</si>
  <si>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</si>
  <si>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</si>
  <si>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</si>
  <si>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</si>
  <si>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</si>
  <si>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</si>
  <si>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</si>
  <si>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</si>
  <si>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</si>
  <si>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</si>
  <si>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</si>
  <si>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</si>
  <si>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</si>
  <si>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</si>
  <si>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</si>
  <si>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</si>
  <si>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</si>
  <si>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</si>
  <si>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</si>
  <si>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</si>
  <si>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</si>
  <si>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</si>
  <si>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</si>
  <si>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</si>
  <si>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</si>
  <si>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</si>
  <si>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</si>
  <si>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</si>
  <si>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</si>
  <si>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</si>
  <si>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</si>
  <si>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</si>
  <si>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</si>
  <si>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</si>
  <si>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</si>
  <si>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</si>
  <si>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</si>
  <si>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</si>
  <si>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</si>
  <si>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</si>
  <si>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</si>
  <si>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</si>
  <si>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</si>
  <si>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</si>
  <si>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</si>
  <si>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</si>
  <si>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</si>
  <si>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</si>
  <si>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</si>
  <si>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</si>
  <si>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</si>
  <si>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</si>
  <si>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</si>
  <si>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</si>
  <si>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</si>
  <si>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</si>
  <si>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</si>
  <si>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</si>
  <si>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</si>
  <si>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</si>
  <si>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</si>
  <si>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</si>
  <si>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</si>
  <si>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</si>
  <si>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</si>
  <si>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</si>
  <si>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</si>
  <si>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</si>
  <si>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</si>
  <si>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</si>
  <si>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</si>
  <si>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</si>
  <si>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</si>
  <si>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</si>
  <si>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</si>
  <si>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</si>
  <si>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</si>
  <si>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</si>
  <si>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</si>
  <si>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</si>
  <si>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</si>
  <si>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</si>
  <si>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</si>
  <si>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</si>
  <si>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</si>
  <si>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</si>
  <si>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</si>
  <si>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</si>
  <si>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</si>
  <si>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</si>
  <si>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</si>
  <si>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</si>
  <si>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</si>
  <si>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</si>
  <si>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</si>
  <si>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</si>
  <si>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</si>
  <si>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</si>
  <si>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</si>
  <si>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</si>
  <si>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</si>
  <si>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</si>
  <si>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</si>
  <si>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</si>
  <si>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</si>
  <si>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</si>
  <si>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</si>
  <si>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</si>
  <si>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</si>
  <si>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</si>
  <si>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</si>
  <si>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</si>
  <si>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</si>
  <si>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</si>
  <si>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</si>
  <si>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</si>
  <si>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</si>
  <si>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</si>
  <si>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</si>
  <si>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</si>
  <si>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</si>
  <si>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</si>
  <si>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</si>
  <si>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</si>
  <si>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</si>
  <si>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</si>
  <si>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</si>
  <si>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</si>
  <si>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</si>
  <si>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</si>
  <si>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</si>
  <si>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</si>
  <si>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</si>
  <si>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</si>
  <si>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</si>
  <si>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</si>
  <si>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</si>
  <si>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</si>
  <si>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</si>
  <si>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</si>
  <si>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</si>
  <si>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</si>
  <si>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</si>
  <si>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</si>
  <si>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</si>
  <si>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</si>
  <si>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</si>
  <si>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</si>
  <si>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</si>
  <si>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</si>
  <si>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</si>
  <si>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</si>
  <si>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</si>
  <si>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</si>
  <si>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</si>
  <si>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</si>
  <si>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</si>
  <si>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</si>
  <si>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</si>
  <si>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</si>
  <si>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</si>
  <si>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</si>
  <si>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</si>
  <si>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</si>
  <si>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</si>
  <si>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</si>
  <si>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</si>
  <si>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</si>
  <si>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</si>
  <si>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</si>
  <si>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</si>
  <si>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</si>
  <si>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</si>
  <si>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</si>
  <si>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</si>
  <si>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</si>
  <si>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</si>
  <si>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</si>
  <si>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</si>
  <si>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</si>
  <si>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</si>
  <si>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</si>
  <si>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</si>
  <si>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</si>
  <si>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</si>
  <si>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</si>
  <si>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</si>
  <si>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</si>
  <si>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</si>
  <si>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</si>
  <si>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</si>
  <si>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</si>
  <si>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</si>
  <si>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</si>
  <si>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</si>
  <si>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</si>
  <si>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</si>
  <si>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</si>
  <si>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</si>
  <si>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</si>
  <si>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</si>
  <si>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</si>
  <si>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</si>
  <si>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</si>
  <si>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</si>
  <si>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</si>
  <si>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</si>
  <si>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</si>
  <si>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</si>
  <si>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</si>
  <si>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</si>
  <si>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</si>
  <si>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</si>
  <si>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</si>
  <si>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</si>
  <si>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</si>
  <si>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</si>
  <si>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</si>
  <si>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</si>
  <si>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</si>
  <si>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</si>
  <si>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</si>
  <si>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</si>
  <si>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</si>
  <si>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</si>
  <si>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</si>
  <si>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</si>
  <si>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</si>
  <si>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</si>
  <si>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</si>
  <si>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</si>
  <si>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</si>
  <si>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</si>
  <si>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</si>
  <si>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</si>
  <si>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</si>
  <si>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</si>
  <si>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</si>
  <si>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</si>
  <si>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</si>
  <si>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</si>
  <si>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</si>
  <si>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</si>
  <si>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</si>
  <si>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</si>
  <si>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</si>
  <si>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</si>
  <si>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</si>
  <si>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</si>
  <si>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</si>
  <si>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</si>
  <si>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</si>
  <si>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</si>
  <si>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</si>
  <si>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</si>
  <si>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</si>
  <si>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</si>
  <si>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</si>
  <si>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</si>
  <si>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</si>
  <si>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</si>
  <si>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</si>
  <si>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</si>
  <si>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</si>
  <si>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</si>
  <si>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</si>
  <si>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</si>
  <si>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</si>
  <si>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</si>
  <si>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</si>
  <si>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</si>
  <si>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</si>
  <si>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</si>
  <si>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</si>
  <si>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</si>
  <si>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</si>
  <si>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</si>
  <si>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</si>
  <si>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</si>
  <si>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</si>
  <si>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</si>
  <si>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</si>
  <si>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</si>
  <si>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</si>
  <si>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</si>
  <si>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</si>
  <si>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</si>
  <si>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</si>
  <si>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</si>
  <si>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</si>
  <si>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</si>
  <si>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</si>
  <si>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</si>
  <si>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</si>
  <si>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</si>
  <si>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</si>
  <si>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</si>
  <si>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</si>
  <si>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</si>
  <si>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</si>
  <si>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</si>
  <si>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</si>
  <si>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</si>
  <si>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</si>
  <si>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</si>
  <si>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</si>
  <si>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</si>
  <si>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</si>
  <si>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</si>
  <si>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</si>
  <si>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</si>
  <si>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</si>
  <si>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</si>
  <si>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</si>
  <si>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</si>
  <si>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</si>
  <si>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</si>
  <si>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</si>
  <si>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</si>
  <si>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</si>
  <si>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</si>
  <si>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</si>
  <si>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</si>
  <si>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</si>
  <si>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</si>
  <si>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</si>
  <si>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</si>
  <si>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</si>
  <si>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</si>
  <si>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</si>
  <si>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</si>
  <si>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</si>
  <si>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</si>
  <si>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</si>
  <si>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</si>
  <si>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</si>
  <si>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</si>
  <si>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</si>
  <si>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</si>
  <si>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</si>
  <si>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</si>
  <si>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</si>
  <si>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</si>
  <si>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</si>
  <si>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</si>
  <si>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</si>
  <si>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</si>
  <si>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</si>
  <si>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</si>
  <si>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</si>
  <si>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</si>
  <si>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</si>
  <si>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</si>
  <si>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</si>
  <si>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</si>
  <si>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</si>
  <si>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</si>
  <si>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</si>
  <si>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</si>
  <si>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</si>
  <si>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</si>
  <si>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</si>
  <si>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</si>
  <si>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</si>
  <si>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</si>
  <si>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</si>
  <si>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</si>
  <si>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</si>
  <si>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</si>
  <si>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</si>
  <si>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</si>
  <si>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</si>
  <si>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</si>
  <si>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</si>
  <si>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</si>
  <si>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</si>
  <si>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</si>
  <si>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</si>
  <si>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</si>
  <si>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</si>
  <si>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</si>
  <si>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</si>
  <si>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</si>
  <si>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</si>
  <si>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</si>
  <si>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</si>
  <si>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</si>
  <si>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</si>
  <si>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</si>
  <si>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</si>
  <si>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</si>
  <si>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</si>
  <si>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</si>
  <si>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</si>
  <si>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</si>
  <si>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</si>
  <si>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</si>
  <si>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</si>
  <si>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</si>
  <si>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</si>
  <si>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</si>
  <si>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</si>
  <si>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</si>
  <si>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</si>
  <si>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</si>
  <si>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</si>
  <si>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</si>
  <si>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</si>
  <si>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</si>
  <si>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</si>
  <si>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</si>
  <si>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</si>
  <si>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</si>
  <si>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</si>
  <si>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</si>
  <si>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</si>
  <si>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</si>
  <si>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</si>
  <si>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</si>
  <si>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</si>
  <si>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</si>
  <si>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</si>
  <si>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</si>
  <si>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</si>
  <si>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</si>
  <si>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</si>
  <si>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</si>
  <si>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</si>
  <si>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</si>
  <si>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</si>
  <si>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</si>
  <si>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</si>
  <si>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</si>
  <si>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</si>
  <si>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</si>
  <si>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</si>
  <si>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</si>
  <si>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</si>
  <si>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</si>
  <si>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</si>
  <si>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</si>
  <si>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</si>
  <si>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</si>
  <si>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</si>
  <si>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</si>
  <si>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</si>
  <si>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</si>
  <si>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</si>
  <si>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</si>
  <si>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</si>
  <si>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</si>
  <si>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</si>
  <si>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</si>
  <si>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</si>
  <si>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</si>
  <si>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</si>
  <si>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</si>
  <si>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</si>
  <si>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</si>
  <si>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</si>
  <si>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</si>
  <si>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</si>
  <si>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</si>
  <si>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</si>
  <si>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</si>
  <si>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</si>
  <si>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</si>
  <si>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</si>
  <si>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</si>
  <si>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</si>
  <si>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</si>
  <si>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</si>
  <si>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</si>
  <si>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</si>
  <si>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</si>
  <si>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</si>
  <si>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</si>
  <si>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</si>
  <si>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</si>
  <si>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</si>
  <si>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</si>
  <si>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</si>
  <si>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</si>
  <si>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</si>
  <si>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</si>
  <si>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</si>
  <si>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</si>
  <si>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</si>
  <si>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</si>
  <si>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</si>
  <si>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</si>
  <si>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</si>
  <si>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</si>
  <si>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</si>
  <si>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</si>
  <si>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</si>
  <si>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</si>
  <si>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</si>
  <si>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</si>
  <si>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</si>
  <si>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</si>
  <si>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</si>
  <si>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</si>
  <si>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</si>
  <si>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</si>
  <si>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</si>
  <si>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</si>
  <si>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</si>
  <si>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</si>
  <si>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</si>
  <si>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</si>
  <si>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</si>
  <si>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</si>
  <si>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</si>
  <si>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</si>
  <si>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</si>
  <si>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</si>
  <si>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</si>
  <si>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</si>
  <si>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</si>
  <si>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</si>
  <si>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</si>
  <si>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</si>
  <si>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</si>
  <si>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</si>
  <si>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</si>
  <si>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</si>
  <si>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</si>
  <si>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</si>
  <si>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</si>
  <si>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</si>
  <si>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</si>
  <si>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</si>
  <si>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</si>
  <si>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</si>
  <si>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</si>
  <si>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</si>
  <si>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</si>
  <si>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</si>
  <si>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</si>
  <si>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</si>
  <si>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</si>
  <si>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</si>
  <si>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</si>
  <si>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</si>
  <si>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</si>
  <si>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</si>
  <si>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</si>
  <si>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</si>
  <si>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</si>
  <si>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</si>
  <si>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</si>
  <si>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</si>
  <si>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</si>
  <si>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</si>
  <si>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</si>
  <si>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</si>
  <si>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</si>
  <si>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</si>
  <si>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</si>
  <si>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</si>
  <si>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</si>
  <si>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</si>
  <si>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</si>
  <si>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</si>
  <si>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</si>
  <si>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</si>
  <si>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</si>
  <si>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</si>
  <si>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</si>
  <si>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</si>
  <si>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</si>
  <si>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</si>
  <si>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</si>
  <si>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</si>
  <si>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</si>
  <si>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</si>
  <si>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</si>
  <si>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</si>
  <si>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</si>
  <si>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</si>
  <si>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</si>
  <si>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</si>
  <si>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</si>
  <si>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</si>
  <si>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</si>
  <si>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</si>
  <si>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</si>
  <si>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</si>
  <si>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</si>
  <si>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</si>
  <si>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</si>
  <si>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</si>
  <si>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</si>
  <si>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</si>
  <si>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</si>
  <si>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</si>
  <si>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</si>
  <si>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</si>
  <si>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</si>
  <si>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</si>
  <si>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</si>
  <si>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</si>
  <si>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</si>
  <si>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</si>
  <si>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</si>
  <si>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</si>
  <si>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</si>
  <si>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</si>
  <si>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</si>
  <si>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</si>
  <si>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</si>
  <si>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</si>
  <si>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</si>
  <si>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</si>
  <si>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</si>
  <si>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</si>
  <si>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</si>
  <si>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</si>
  <si>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</si>
  <si>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</si>
  <si>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</si>
  <si>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</si>
  <si>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</si>
  <si>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</si>
  <si>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</si>
  <si>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</si>
  <si>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</si>
  <si>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</si>
  <si>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</si>
  <si>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</si>
  <si>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</si>
  <si>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</si>
  <si>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</si>
  <si>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</si>
  <si>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</si>
  <si>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</si>
  <si>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</si>
  <si>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</si>
  <si>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</si>
  <si>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</si>
  <si>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</si>
  <si>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</si>
  <si>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</si>
  <si>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</si>
  <si>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</si>
  <si>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</si>
  <si>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</si>
  <si>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</si>
  <si>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</si>
  <si>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</si>
  <si>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</si>
  <si>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</si>
  <si>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</si>
  <si>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</si>
  <si>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</si>
  <si>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</si>
  <si>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</si>
  <si>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</si>
  <si>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</si>
  <si>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</si>
  <si>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</si>
  <si>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</si>
  <si>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</si>
  <si>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</si>
  <si>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</si>
  <si>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</si>
  <si>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</si>
  <si>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</si>
  <si>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</si>
  <si>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</si>
  <si>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</si>
  <si>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</si>
  <si>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</si>
  <si>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</si>
  <si>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</si>
  <si>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</si>
  <si>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</si>
  <si>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</si>
  <si>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</si>
  <si>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</si>
  <si>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</si>
  <si>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</si>
  <si>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</si>
  <si>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</si>
  <si>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</si>
  <si>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</si>
  <si>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</si>
  <si>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</si>
  <si>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</si>
  <si>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</si>
  <si>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</si>
  <si>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</si>
  <si>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</si>
  <si>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</si>
  <si>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</si>
  <si>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</si>
  <si>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</si>
  <si>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</si>
  <si>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</si>
  <si>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</si>
  <si>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</si>
  <si>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</si>
  <si>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</si>
  <si>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</si>
  <si>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</si>
  <si>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</si>
  <si>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</si>
  <si>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</si>
  <si>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</si>
  <si>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</si>
  <si>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</si>
  <si>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</si>
  <si>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</si>
  <si>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</si>
  <si>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</si>
  <si>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</si>
  <si>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</si>
  <si>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</si>
  <si>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</si>
  <si>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</si>
  <si>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</si>
  <si>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</si>
  <si>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</si>
  <si>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</si>
  <si>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</si>
  <si>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</si>
  <si>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</si>
  <si>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</si>
  <si>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</si>
  <si>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</si>
  <si>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</si>
  <si>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</si>
  <si>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</si>
  <si>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</si>
  <si>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</si>
  <si>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</si>
  <si>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</si>
  <si>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</si>
  <si>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</si>
  <si>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</si>
  <si>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</si>
  <si>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</si>
  <si>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</si>
  <si>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</si>
  <si>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</si>
  <si>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</si>
  <si>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</si>
  <si>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</si>
  <si>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</si>
  <si>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</si>
  <si>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</si>
  <si>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</si>
  <si>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</si>
  <si>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</si>
  <si>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</si>
  <si>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</si>
  <si>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</si>
  <si>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</si>
  <si>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</si>
  <si>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</si>
  <si>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</si>
  <si>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</si>
  <si>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</si>
  <si>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</si>
  <si>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</si>
  <si>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</si>
  <si>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</si>
  <si>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</si>
  <si>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</si>
  <si>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</si>
  <si>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</si>
  <si>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</si>
  <si>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</si>
  <si>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</si>
  <si>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</si>
  <si>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</si>
  <si>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</si>
  <si>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</si>
  <si>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</si>
  <si>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</si>
  <si>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</si>
  <si>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</si>
  <si>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</si>
  <si>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</si>
  <si>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</si>
  <si>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</si>
  <si>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</si>
  <si>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</si>
  <si>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</si>
  <si>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</si>
  <si>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</si>
  <si>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</si>
  <si>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</si>
  <si>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</si>
  <si>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</si>
  <si>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</si>
  <si>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</si>
  <si>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</si>
  <si>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</si>
  <si>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</si>
  <si>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</si>
  <si>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</si>
  <si>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</si>
  <si>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</si>
  <si>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</si>
  <si>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</si>
  <si>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</si>
  <si>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</si>
  <si>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</si>
  <si>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</si>
  <si>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</si>
  <si>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</si>
  <si>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</si>
  <si>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</si>
  <si>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</si>
  <si>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</si>
  <si>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</si>
  <si>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</si>
  <si>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</si>
  <si>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</si>
  <si>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</si>
  <si>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</si>
  <si>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</si>
  <si>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</si>
  <si>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</si>
  <si>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</si>
  <si>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</si>
  <si>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</si>
  <si>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</si>
  <si>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</si>
  <si>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</si>
  <si>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</si>
  <si>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</si>
  <si>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</si>
  <si>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</si>
  <si>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</si>
  <si>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</si>
  <si>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</si>
  <si>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</si>
  <si>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</si>
  <si>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</si>
  <si>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</si>
  <si>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</si>
  <si>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</si>
  <si>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</si>
  <si>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</si>
  <si>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</si>
  <si>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</si>
  <si>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</si>
  <si>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</si>
  <si>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</si>
  <si>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</si>
  <si>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</si>
  <si>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</si>
  <si>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</si>
  <si>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</si>
  <si>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</si>
  <si>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</si>
  <si>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</si>
  <si>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</si>
  <si>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</si>
  <si>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</si>
  <si>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</si>
  <si>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</si>
  <si>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</si>
  <si>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</si>
  <si>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</si>
  <si>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</si>
  <si>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</si>
  <si>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</si>
  <si>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</si>
  <si>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</si>
  <si>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</si>
  <si>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</si>
  <si>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</si>
  <si>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</si>
  <si>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</si>
  <si>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</si>
  <si>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</si>
  <si>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</si>
  <si>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</si>
  <si>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</si>
  <si>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</si>
  <si>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</si>
  <si>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</si>
  <si>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</si>
  <si>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</si>
  <si>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</si>
  <si>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</si>
  <si>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</si>
  <si>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</si>
  <si>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</si>
  <si>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</si>
  <si>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</si>
  <si>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</si>
  <si>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</si>
  <si>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</si>
  <si>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</si>
  <si>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</si>
  <si>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</si>
  <si>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</si>
  <si>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</si>
  <si>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</si>
  <si>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</si>
  <si>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</si>
  <si>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</si>
  <si>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</si>
  <si>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</si>
  <si>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</si>
  <si>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</si>
  <si>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</si>
  <si>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</si>
  <si>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</si>
  <si>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</si>
  <si>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</si>
  <si>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</si>
  <si>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</si>
  <si>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</si>
  <si>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</si>
  <si>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</si>
  <si>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</si>
  <si>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</si>
  <si>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</si>
  <si>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</si>
  <si>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</si>
  <si>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</si>
  <si>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</si>
  <si>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</si>
  <si>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</si>
  <si>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</si>
  <si>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</si>
  <si>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</si>
  <si>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</si>
  <si>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</si>
  <si>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</si>
  <si>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</si>
  <si>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</si>
  <si>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</si>
  <si>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</si>
  <si>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</si>
  <si>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</si>
  <si>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</si>
  <si>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</si>
  <si>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</si>
  <si>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</si>
  <si>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</si>
  <si>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</si>
  <si>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</si>
  <si>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</si>
  <si>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</si>
  <si>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</si>
  <si>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</si>
  <si>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</si>
  <si>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</si>
  <si>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</si>
  <si>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</si>
  <si>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</si>
  <si>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</si>
  <si>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</si>
  <si>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</si>
  <si>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</si>
  <si>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</si>
  <si>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</si>
  <si>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</si>
  <si>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</si>
  <si>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</si>
  <si>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</si>
  <si>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</si>
  <si>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</si>
  <si>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</si>
  <si>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</si>
  <si>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</si>
  <si>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</si>
  <si>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</si>
  <si>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</si>
  <si>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</si>
  <si>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</si>
  <si>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</si>
  <si>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</si>
  <si>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</si>
  <si>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</si>
  <si>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</si>
  <si>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</si>
  <si>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</si>
  <si>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</si>
  <si>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</si>
  <si>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</si>
  <si>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</si>
  <si>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</si>
  <si>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</si>
  <si>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</si>
  <si>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</si>
  <si>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</si>
  <si>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</si>
  <si>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</si>
  <si>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</si>
  <si>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</si>
  <si>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</si>
  <si>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</si>
  <si>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</si>
  <si>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</si>
  <si>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</si>
  <si>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</si>
  <si>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</si>
  <si>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</si>
  <si>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</si>
  <si>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</si>
  <si>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</si>
  <si>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</si>
  <si>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</si>
  <si>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</si>
  <si>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</si>
  <si>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</si>
  <si>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</si>
  <si>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</si>
  <si>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</si>
  <si>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</si>
  <si>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</si>
  <si>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</si>
  <si>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</si>
  <si>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</si>
  <si>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</si>
  <si>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</si>
  <si>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</si>
  <si>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</si>
  <si>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</si>
  <si>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</si>
  <si>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</si>
  <si>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</si>
  <si>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</si>
  <si>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</si>
  <si>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</si>
  <si>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</si>
  <si>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</si>
  <si>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</si>
  <si>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</si>
  <si>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</si>
  <si>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</si>
  <si>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</si>
  <si>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</si>
  <si>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</si>
  <si>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</si>
  <si>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</si>
  <si>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</si>
  <si>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</si>
  <si>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</si>
  <si>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</si>
  <si>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</si>
  <si>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</si>
  <si>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</si>
  <si>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</si>
  <si>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</si>
  <si>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</si>
  <si>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</si>
  <si>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</si>
  <si>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</si>
  <si>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</si>
  <si>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</si>
  <si>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</si>
  <si>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</si>
  <si>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</si>
  <si>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</si>
  <si>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</si>
  <si>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</si>
  <si>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</si>
  <si>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</si>
  <si>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</si>
  <si>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</si>
  <si>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</si>
  <si>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</si>
  <si>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</si>
  <si>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</si>
  <si>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</si>
  <si>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</si>
  <si>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</si>
  <si>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</si>
  <si>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</si>
  <si>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</si>
  <si>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</si>
  <si>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</si>
  <si>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</si>
  <si>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</si>
  <si>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</si>
  <si>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</si>
  <si>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</si>
  <si>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</si>
  <si>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</si>
  <si>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</si>
  <si>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</si>
  <si>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</si>
  <si>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</si>
  <si>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</si>
  <si>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</si>
  <si>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</si>
  <si>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</si>
  <si>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</si>
  <si>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</si>
  <si>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</si>
  <si>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</si>
  <si>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</si>
  <si>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</si>
  <si>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</si>
  <si>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</si>
  <si>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</si>
  <si>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</si>
  <si>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</si>
  <si>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</si>
  <si>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</si>
  <si>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</si>
  <si>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</si>
  <si>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</si>
  <si>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</si>
  <si>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</si>
  <si>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</si>
  <si>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</si>
  <si>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</si>
  <si>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</si>
  <si>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</si>
  <si>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</si>
  <si>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</si>
  <si>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</si>
  <si>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</si>
  <si>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</si>
  <si>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</si>
  <si>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</si>
  <si>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</si>
  <si>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</si>
  <si>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</si>
  <si>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</si>
  <si>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</si>
  <si>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</si>
  <si>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</si>
  <si>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</si>
  <si>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</si>
  <si>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</si>
  <si>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</si>
  <si>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</si>
  <si>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</si>
  <si>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</si>
  <si>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</si>
  <si>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</si>
  <si>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</si>
  <si>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</si>
  <si>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</si>
  <si>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</si>
  <si>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</si>
  <si>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</si>
  <si>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</si>
  <si>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</si>
  <si>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</si>
  <si>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</si>
  <si>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</si>
  <si>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</si>
  <si>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</si>
  <si>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</si>
  <si>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</si>
  <si>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</si>
  <si>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</si>
  <si>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</si>
  <si>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</si>
  <si>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</si>
  <si>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</si>
  <si>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</si>
  <si>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</si>
  <si>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</si>
  <si>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</si>
  <si>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</si>
  <si>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</si>
  <si>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</si>
  <si>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</si>
  <si>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</si>
  <si>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</si>
  <si>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</si>
  <si>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</si>
  <si>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</si>
  <si>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</si>
  <si>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</si>
  <si>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</si>
  <si>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</si>
  <si>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</si>
  <si>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</si>
  <si>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</si>
  <si>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</si>
  <si>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</si>
  <si>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</si>
  <si>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</si>
  <si>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</si>
  <si>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</si>
  <si>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</si>
  <si>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</si>
  <si>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</si>
  <si>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</si>
  <si>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</si>
  <si>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</si>
  <si>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</si>
  <si>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</si>
  <si>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</si>
  <si>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</si>
  <si>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</si>
  <si>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</si>
  <si>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</si>
  <si>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</si>
  <si>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</si>
  <si>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</si>
  <si>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</si>
  <si>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</si>
  <si>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</si>
  <si>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</si>
  <si>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</si>
  <si>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</si>
  <si>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</si>
  <si>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</si>
  <si>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</si>
  <si>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</si>
  <si>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</si>
  <si>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</si>
  <si>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</si>
  <si>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</si>
  <si>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</si>
  <si>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</si>
  <si>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</si>
  <si>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</si>
  <si>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</si>
  <si>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</si>
  <si>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</si>
  <si>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</si>
  <si>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</si>
  <si>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</si>
  <si>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</si>
  <si>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</si>
  <si>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</si>
  <si>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</si>
  <si>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</si>
  <si>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</si>
  <si>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</si>
  <si>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</si>
  <si>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</si>
  <si>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</si>
  <si>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</si>
  <si>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</si>
  <si>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</si>
  <si>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</si>
  <si>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</si>
  <si>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</si>
  <si>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</si>
  <si>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</si>
  <si>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</si>
  <si>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</si>
  <si>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</si>
  <si>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</si>
  <si>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</si>
  <si>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</si>
  <si>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</si>
  <si>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</si>
  <si>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</si>
  <si>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</si>
  <si>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</si>
  <si>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</si>
  <si>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</si>
  <si>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</si>
  <si>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</si>
  <si>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</si>
  <si>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</si>
  <si>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</si>
  <si>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</si>
  <si>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</si>
  <si>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</si>
  <si>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</si>
  <si>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</si>
  <si>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</si>
  <si>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</si>
  <si>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</si>
  <si>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</si>
  <si>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</si>
  <si>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</si>
  <si>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</si>
  <si>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</si>
  <si>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</si>
  <si>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</si>
  <si>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</si>
  <si>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</si>
  <si>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</si>
  <si>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</si>
  <si>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</si>
  <si>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</si>
  <si>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</si>
  <si>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</si>
  <si>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</si>
  <si>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</si>
  <si>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</si>
  <si>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</si>
  <si>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</si>
  <si>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</si>
  <si>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</si>
  <si>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</si>
  <si>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</si>
  <si>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</si>
  <si>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</si>
  <si>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</si>
  <si>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</si>
  <si>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</si>
  <si>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</si>
  <si>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</si>
  <si>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</si>
  <si>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</si>
  <si>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</si>
  <si>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</si>
  <si>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</si>
  <si>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</si>
  <si>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</si>
  <si>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</si>
  <si>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</si>
  <si>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</si>
  <si>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</si>
  <si>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</si>
  <si>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</si>
  <si>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</si>
  <si>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</si>
  <si>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</si>
  <si>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</si>
  <si>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</si>
  <si>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</si>
  <si>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</si>
  <si>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</si>
  <si>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</si>
  <si>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</si>
  <si>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</si>
  <si>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</si>
  <si>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</si>
  <si>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</si>
  <si>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</si>
  <si>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</si>
  <si>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</si>
  <si>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</si>
  <si>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</si>
  <si>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</si>
  <si>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</si>
  <si>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</si>
  <si>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</si>
  <si>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</si>
  <si>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</si>
  <si>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</si>
  <si>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</si>
  <si>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</si>
  <si>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</si>
  <si>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</si>
  <si>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</si>
  <si>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</si>
  <si>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</si>
  <si>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</si>
  <si>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</si>
  <si>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</si>
  <si>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</si>
  <si>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</si>
  <si>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</si>
  <si>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</si>
  <si>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</si>
  <si>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</si>
  <si>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</si>
  <si>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</si>
  <si>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</si>
  <si>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</si>
  <si>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</si>
  <si>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</si>
  <si>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</si>
  <si>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</si>
  <si>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</si>
  <si>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</si>
  <si>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</si>
  <si>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</si>
  <si>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</si>
  <si>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</si>
  <si>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</si>
  <si>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</si>
  <si>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</si>
  <si>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</si>
  <si>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</si>
  <si>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</si>
  <si>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</si>
  <si>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</si>
  <si>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</si>
  <si>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</si>
  <si>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</si>
  <si>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</si>
  <si>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</si>
  <si>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</si>
  <si>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</si>
  <si>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</si>
  <si>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</si>
  <si>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</si>
  <si>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</si>
  <si>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</si>
  <si>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</si>
  <si>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</si>
  <si>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</si>
  <si>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</si>
  <si>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</si>
  <si>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</si>
  <si>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</si>
  <si>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</si>
  <si>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</si>
  <si>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</si>
  <si>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</si>
  <si>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</si>
  <si>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</si>
  <si>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</si>
  <si>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</si>
  <si>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</si>
  <si>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</si>
  <si>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</si>
  <si>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</si>
  <si>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</si>
  <si>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</si>
  <si>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</si>
  <si>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</si>
  <si>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</si>
  <si>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</si>
  <si>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</si>
  <si>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</si>
  <si>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</si>
  <si>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</si>
  <si>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</si>
  <si>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</si>
  <si>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</si>
  <si>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</si>
  <si>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</si>
  <si>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</si>
  <si>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</si>
  <si>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</si>
  <si>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</si>
  <si>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</si>
  <si>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</si>
  <si>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</si>
  <si>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</si>
  <si>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</si>
  <si>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</si>
  <si>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</si>
  <si>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</si>
  <si>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</si>
  <si>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</si>
  <si>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</si>
  <si>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</si>
  <si>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</si>
  <si>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</si>
  <si>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</si>
  <si>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</si>
  <si>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</si>
  <si>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</si>
  <si>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</si>
  <si>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</si>
  <si>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</si>
  <si>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</si>
  <si>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</si>
  <si>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</si>
  <si>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</si>
  <si>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</si>
  <si>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</si>
  <si>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</si>
  <si>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</si>
  <si>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</si>
  <si>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</si>
  <si>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</si>
  <si>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</si>
  <si>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</si>
  <si>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</si>
  <si>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</si>
  <si>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</si>
  <si>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</si>
  <si>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</si>
  <si>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</si>
  <si>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</si>
  <si>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</si>
  <si>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</si>
  <si>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</si>
  <si>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</si>
  <si>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</si>
  <si>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</si>
  <si>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</si>
  <si>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</si>
  <si>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</si>
  <si>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</si>
  <si>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</si>
  <si>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</si>
  <si>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</si>
  <si>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</si>
  <si>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</si>
  <si>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</si>
  <si>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</si>
  <si>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</si>
  <si>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</si>
  <si>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</si>
  <si>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</si>
  <si>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</si>
  <si>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</si>
  <si>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</si>
  <si>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</si>
  <si>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</si>
  <si>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</si>
  <si>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</si>
  <si>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</si>
  <si>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</si>
  <si>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</si>
  <si>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</si>
  <si>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</si>
  <si>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</si>
  <si>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</si>
  <si>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</si>
  <si>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</si>
  <si>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</si>
  <si>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</si>
  <si>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</si>
  <si>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</si>
  <si>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</si>
  <si>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</si>
  <si>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</si>
  <si>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</si>
  <si>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</si>
  <si>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</si>
  <si>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</si>
  <si>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</si>
  <si>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</si>
  <si>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</si>
  <si>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</si>
  <si>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</si>
  <si>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</si>
  <si>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</si>
  <si>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</si>
  <si>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</si>
  <si>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</si>
  <si>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</si>
  <si>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</si>
  <si>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</si>
  <si>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</si>
  <si>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</si>
  <si>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</si>
  <si>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</si>
  <si>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</si>
  <si>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</si>
  <si>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</si>
  <si>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</si>
  <si>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</si>
  <si>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</si>
  <si>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</si>
  <si>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</si>
  <si>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</si>
  <si>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</si>
  <si>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</si>
  <si>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</si>
  <si>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</si>
  <si>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</si>
  <si>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</si>
  <si>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</si>
  <si>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</si>
  <si>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</si>
  <si>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</si>
  <si>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</si>
  <si>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</si>
  <si>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</si>
  <si>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</si>
  <si>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</si>
  <si>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</si>
  <si>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</si>
  <si>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</si>
  <si>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</si>
  <si>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</si>
  <si>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</si>
  <si>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</si>
  <si>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</si>
  <si>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</si>
  <si>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</si>
  <si>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</si>
  <si>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</si>
  <si>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</si>
  <si>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</si>
  <si>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</si>
  <si>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</si>
  <si>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</si>
  <si>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</si>
  <si>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</si>
  <si>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</si>
  <si>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</si>
  <si>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</si>
  <si>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</si>
  <si>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</si>
  <si>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</si>
  <si>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</si>
  <si>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</si>
  <si>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</si>
  <si>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</si>
  <si>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</si>
  <si>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</si>
  <si>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</si>
  <si>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</si>
  <si>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</si>
  <si>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</si>
  <si>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</si>
  <si>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</si>
  <si>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</si>
  <si>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</si>
  <si>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</si>
  <si>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</si>
  <si>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</si>
  <si>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</si>
  <si>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</si>
  <si>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</si>
  <si>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</si>
  <si>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</si>
  <si>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</si>
  <si>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</si>
  <si>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</si>
  <si>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</si>
  <si>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</si>
  <si>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</si>
  <si>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</si>
  <si>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</si>
  <si>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</si>
  <si>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</si>
  <si>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</si>
  <si>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</si>
  <si>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</si>
  <si>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</si>
  <si>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</si>
  <si>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</si>
  <si>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</si>
  <si>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</si>
  <si>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</si>
  <si>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</si>
  <si>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</si>
  <si>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</si>
  <si>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</si>
  <si>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</si>
  <si>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</si>
  <si>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</si>
  <si>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</si>
  <si>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</si>
  <si>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</si>
  <si>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</si>
  <si>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</si>
  <si>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</si>
  <si>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</si>
  <si>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</si>
  <si>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</si>
  <si>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</si>
  <si>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</si>
  <si>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</si>
  <si>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</si>
  <si>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</si>
  <si>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</si>
  <si>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</si>
  <si>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</si>
  <si>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</si>
  <si>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</si>
  <si>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</si>
  <si>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</si>
  <si>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</si>
  <si>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</si>
  <si>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</si>
  <si>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</si>
  <si>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</si>
  <si>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</si>
  <si>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</si>
  <si>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</si>
  <si>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</si>
  <si>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</si>
  <si>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</si>
  <si>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</si>
  <si>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</si>
  <si>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</si>
  <si>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</si>
  <si>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</si>
  <si>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</si>
  <si>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</si>
  <si>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</si>
  <si>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</si>
  <si>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</si>
  <si>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</si>
  <si>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</si>
  <si>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</si>
  <si>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</si>
  <si>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</si>
  <si>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</si>
  <si>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</si>
  <si>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</si>
  <si>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</si>
  <si>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</si>
  <si>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</si>
  <si>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</si>
  <si>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</si>
  <si>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</si>
  <si>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</si>
  <si>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</si>
  <si>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</si>
  <si>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</si>
  <si>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</si>
  <si>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</si>
  <si>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</si>
  <si>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</si>
  <si>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</si>
  <si>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</si>
  <si>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</si>
  <si>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</si>
  <si>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</si>
  <si>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</si>
  <si>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</si>
  <si>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</si>
  <si>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</si>
  <si>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</si>
  <si>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</si>
  <si>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</si>
  <si>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</si>
  <si>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</si>
  <si>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</si>
  <si>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</si>
  <si>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</si>
  <si>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</si>
  <si>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</si>
  <si>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</si>
  <si>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</si>
  <si>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</si>
  <si>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</si>
  <si>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</si>
  <si>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</si>
  <si>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</si>
  <si>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</si>
  <si>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</si>
  <si>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</si>
  <si>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</si>
  <si>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</si>
  <si>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</si>
  <si>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</si>
  <si>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</si>
  <si>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</si>
  <si>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</si>
  <si>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</si>
  <si>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</si>
  <si>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</si>
  <si>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</si>
  <si>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</si>
  <si>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</si>
  <si>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</si>
  <si>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</si>
  <si>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</si>
  <si>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</si>
  <si>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</si>
  <si>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</si>
  <si>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</si>
  <si>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</si>
  <si>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</si>
  <si>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</si>
  <si>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</si>
  <si>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</si>
  <si>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</si>
  <si>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</si>
  <si>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</si>
  <si>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</si>
  <si>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</si>
  <si>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</si>
  <si>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</si>
  <si>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</si>
  <si>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</si>
  <si>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</si>
  <si>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</si>
  <si>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</si>
  <si>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</si>
  <si>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</si>
  <si>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</si>
  <si>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</si>
  <si>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</si>
  <si>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</si>
  <si>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</si>
  <si>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</si>
  <si>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</si>
  <si>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</si>
  <si>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</si>
  <si>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</si>
  <si>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</si>
  <si>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</si>
  <si>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</si>
  <si>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</si>
  <si>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</si>
  <si>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</si>
  <si>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</si>
  <si>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</si>
  <si>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</si>
  <si>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</si>
  <si>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</si>
  <si>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</si>
  <si>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</si>
  <si>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</si>
  <si>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</si>
  <si>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</si>
  <si>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</si>
  <si>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</si>
  <si>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</si>
  <si>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</si>
  <si>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</si>
  <si>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</si>
  <si>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</si>
  <si>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</si>
  <si>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</si>
  <si>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</si>
  <si>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</si>
  <si>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</si>
  <si>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</si>
  <si>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</si>
  <si>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</si>
  <si>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</si>
  <si>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</si>
  <si>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</si>
  <si>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</si>
  <si>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</si>
  <si>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</si>
  <si>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</si>
  <si>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</si>
  <si>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</si>
  <si>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</si>
  <si>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</si>
  <si>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</si>
  <si>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</si>
  <si>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</si>
  <si>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</si>
  <si>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</si>
  <si>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</si>
  <si>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</si>
  <si>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</si>
  <si>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</si>
  <si>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</si>
  <si>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</si>
  <si>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</si>
  <si>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</si>
  <si>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</si>
  <si>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</si>
  <si>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</si>
  <si>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</si>
  <si>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</si>
  <si>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</si>
  <si>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</si>
  <si>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</si>
  <si>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</si>
  <si>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</si>
  <si>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</si>
  <si>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</si>
  <si>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</si>
  <si>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</si>
  <si>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</si>
  <si>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</si>
  <si>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</si>
  <si>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</si>
  <si>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</si>
  <si>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</si>
  <si>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</si>
  <si>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</si>
  <si>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</si>
  <si>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</si>
  <si>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</si>
  <si>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</si>
  <si>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</si>
  <si>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</si>
  <si>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</si>
  <si>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</si>
  <si>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</si>
  <si>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</si>
  <si>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</si>
  <si>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</si>
  <si>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</si>
  <si>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</si>
  <si>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</si>
  <si>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</si>
  <si>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</si>
  <si>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</si>
  <si>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</si>
  <si>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</si>
  <si>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</si>
  <si>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</si>
  <si>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</si>
  <si>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</si>
  <si>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</si>
  <si>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</si>
  <si>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</si>
  <si>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</si>
  <si>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</si>
  <si>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</si>
  <si>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</si>
  <si>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</si>
  <si>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</si>
  <si>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</si>
  <si>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</si>
  <si>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</si>
  <si>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</si>
  <si>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</si>
  <si>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</si>
  <si>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</si>
  <si>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</si>
  <si>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</si>
  <si>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</si>
  <si>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</si>
  <si>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</si>
  <si>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</si>
  <si>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</si>
  <si>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</si>
  <si>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</si>
  <si>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</si>
  <si>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</si>
  <si>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</si>
  <si>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</si>
  <si>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</si>
  <si>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</si>
  <si>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</si>
  <si>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</si>
  <si>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</si>
  <si>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</si>
  <si>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</si>
  <si>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</si>
  <si>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</si>
  <si>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</si>
  <si>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</si>
  <si>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</si>
  <si>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</si>
  <si>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</si>
  <si>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</si>
  <si>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</si>
  <si>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</si>
  <si>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</si>
  <si>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</si>
  <si>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</si>
  <si>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</si>
  <si>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</si>
  <si>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</si>
  <si>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</si>
  <si>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</si>
  <si>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</si>
  <si>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</si>
  <si>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</si>
  <si>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</si>
  <si>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</si>
  <si>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</si>
  <si>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</si>
  <si>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</si>
  <si>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</si>
  <si>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</si>
  <si>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</si>
  <si>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</si>
  <si>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</si>
  <si>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</si>
  <si>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</si>
  <si>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</si>
  <si>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</si>
  <si>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</si>
  <si>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</si>
  <si>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</si>
  <si>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</si>
  <si>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</si>
  <si>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</si>
  <si>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</si>
  <si>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</si>
  <si>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</si>
  <si>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</si>
  <si>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</si>
  <si>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</si>
  <si>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</si>
  <si>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</si>
  <si>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</si>
  <si>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</si>
  <si>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</si>
  <si>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</si>
  <si>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</si>
  <si>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</si>
  <si>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</si>
  <si>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</si>
  <si>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</si>
  <si>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</si>
  <si>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</si>
  <si>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</si>
  <si>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</si>
  <si>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</si>
  <si>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</si>
  <si>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</si>
  <si>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</si>
  <si>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</si>
  <si>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</si>
  <si>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</si>
  <si>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</si>
  <si>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</si>
  <si>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</si>
  <si>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</si>
  <si>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</si>
  <si>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</si>
  <si>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</si>
  <si>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</si>
  <si>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</si>
  <si>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</si>
  <si>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</si>
  <si>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</si>
  <si>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</si>
  <si>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</si>
  <si>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</si>
  <si>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</si>
  <si>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</si>
  <si>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</si>
  <si>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</si>
  <si>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</si>
  <si>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</si>
  <si>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</si>
  <si>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</si>
  <si>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</si>
  <si>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</si>
  <si>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</si>
  <si>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</si>
  <si>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</si>
  <si>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</si>
  <si>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</si>
  <si>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</si>
  <si>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</si>
  <si>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</si>
  <si>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</si>
  <si>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</si>
  <si>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</si>
  <si>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</si>
  <si>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</si>
  <si>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</si>
  <si>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</si>
  <si>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</si>
  <si>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</si>
  <si>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</si>
  <si>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</si>
  <si>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</si>
  <si>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</si>
  <si>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</si>
  <si>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</si>
  <si>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</si>
  <si>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</si>
  <si>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</si>
  <si>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</si>
  <si>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</si>
  <si>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</si>
  <si>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</si>
  <si>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</si>
  <si>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</si>
  <si>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</si>
  <si>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</si>
  <si>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</si>
  <si>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</si>
  <si>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</si>
  <si>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</si>
  <si>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</si>
  <si>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</si>
  <si>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</si>
  <si>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</si>
  <si>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</si>
  <si>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</si>
  <si>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</si>
  <si>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</si>
  <si>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</si>
  <si>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</si>
  <si>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</si>
  <si>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</si>
  <si>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</si>
  <si>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</si>
  <si>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</si>
  <si>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</si>
  <si>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</si>
  <si>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</si>
  <si>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</si>
  <si>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</si>
  <si>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</si>
  <si>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</si>
  <si>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</si>
  <si>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</si>
  <si>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</si>
  <si>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</si>
  <si>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</si>
  <si>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</si>
  <si>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</si>
  <si>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</si>
  <si>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</si>
  <si>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</si>
  <si>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</si>
  <si>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</si>
  <si>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</si>
  <si>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</si>
  <si>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</si>
  <si>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</si>
  <si>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</si>
  <si>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</si>
  <si>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</si>
  <si>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</si>
  <si>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</si>
  <si>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</si>
  <si>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</si>
  <si>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</si>
  <si>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</si>
  <si>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</si>
  <si>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</si>
  <si>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</si>
  <si>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</si>
  <si>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</si>
  <si>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</si>
  <si>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</si>
  <si>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</si>
  <si>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</si>
  <si>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</si>
  <si>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</si>
  <si>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</si>
  <si>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</si>
  <si>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</si>
  <si>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</si>
  <si>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</si>
  <si>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</si>
  <si>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</si>
  <si>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</si>
  <si>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</si>
  <si>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</si>
  <si>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</si>
  <si>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</si>
  <si>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</si>
  <si>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</si>
  <si>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</si>
  <si>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</si>
  <si>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</si>
  <si>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</si>
  <si>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</si>
  <si>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</si>
  <si>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</si>
  <si>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</si>
  <si>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</si>
  <si>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</si>
  <si>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</si>
  <si>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</si>
  <si>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</si>
  <si>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</si>
  <si>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</si>
  <si>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</si>
  <si>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</si>
  <si>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</si>
  <si>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</si>
  <si>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</si>
  <si>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</si>
  <si>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</si>
  <si>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</si>
  <si>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</si>
  <si>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</si>
  <si>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</si>
  <si>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</si>
  <si>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</si>
  <si>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</si>
  <si>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</si>
  <si>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</si>
  <si>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</si>
  <si>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</si>
  <si>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</si>
  <si>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</si>
  <si>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</si>
  <si>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</si>
  <si>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</si>
  <si>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</si>
  <si>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</si>
  <si>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</si>
  <si>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</si>
  <si>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</si>
  <si>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</si>
  <si>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</si>
  <si>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</si>
  <si>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</si>
  <si>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</si>
  <si>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</si>
  <si>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</si>
  <si>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</si>
  <si>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</si>
  <si>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</si>
  <si>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</si>
  <si>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</si>
  <si>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</si>
  <si>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</si>
  <si>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</si>
  <si>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</si>
  <si>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</si>
  <si>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</si>
  <si>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</si>
  <si>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</si>
  <si>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</si>
  <si>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</si>
  <si>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</si>
  <si>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</si>
  <si>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</si>
  <si>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</si>
  <si>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</si>
  <si>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</si>
  <si>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</si>
  <si>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</si>
  <si>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</si>
  <si>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</si>
  <si>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</si>
  <si>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</si>
  <si>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</si>
  <si>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</si>
  <si>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</si>
  <si>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</si>
  <si>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</si>
  <si>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</si>
  <si>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</si>
  <si>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</si>
  <si>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</si>
  <si>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</si>
  <si>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</si>
  <si>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</si>
  <si>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</si>
  <si>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</si>
  <si>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</si>
  <si>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</si>
  <si>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</si>
  <si>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</si>
  <si>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</si>
  <si>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</si>
  <si>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</si>
  <si>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</si>
  <si>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</si>
  <si>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</si>
  <si>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</si>
  <si>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</si>
  <si>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</si>
  <si>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</si>
  <si>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</si>
  <si>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</si>
  <si>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</si>
  <si>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</si>
  <si>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</si>
  <si>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</si>
  <si>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</si>
  <si>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</si>
  <si>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</si>
  <si>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</si>
  <si>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</si>
  <si>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</si>
  <si>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</si>
  <si>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</si>
  <si>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</si>
  <si>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</si>
  <si>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</si>
  <si>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</si>
  <si>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</si>
  <si>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</si>
  <si>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</si>
  <si>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</si>
  <si>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</si>
  <si>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</si>
  <si>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</si>
  <si>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</si>
  <si>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</si>
  <si>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</si>
  <si>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</si>
  <si>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</si>
  <si>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</si>
  <si>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</si>
  <si>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</si>
  <si>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</si>
  <si>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</si>
  <si>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</si>
  <si>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</si>
  <si>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</si>
  <si>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</si>
  <si>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</si>
  <si>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</si>
  <si>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</si>
  <si>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</si>
  <si>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</si>
  <si>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</si>
  <si>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</si>
  <si>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</si>
  <si>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</si>
  <si>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</si>
  <si>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</si>
  <si>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</si>
  <si>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</si>
  <si>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</si>
  <si>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</si>
  <si>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</si>
  <si>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</si>
  <si>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</si>
  <si>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</si>
  <si>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</si>
  <si>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</si>
  <si>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</si>
  <si>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</si>
  <si>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</si>
  <si>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</si>
  <si>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</si>
  <si>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</si>
  <si>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</si>
  <si>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</si>
  <si>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</si>
  <si>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</si>
  <si>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</si>
  <si>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</si>
  <si>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</si>
  <si>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</si>
  <si>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</si>
  <si>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</si>
  <si>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</si>
  <si>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</si>
  <si>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</si>
  <si>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</si>
  <si>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</si>
  <si>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</si>
  <si>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</si>
  <si>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</si>
  <si>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</si>
  <si>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</si>
  <si>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</si>
  <si>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</si>
  <si>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</si>
  <si>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</si>
  <si>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</si>
  <si>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</si>
  <si>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</si>
  <si>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</si>
  <si>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</si>
  <si>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</si>
  <si>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</si>
  <si>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</si>
  <si>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</si>
  <si>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</si>
  <si>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</si>
  <si>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</si>
  <si>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</si>
  <si>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</si>
  <si>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</si>
  <si>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</si>
  <si>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</si>
  <si>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</si>
  <si>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</si>
  <si>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</si>
  <si>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</si>
  <si>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</si>
  <si>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</si>
  <si>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</si>
  <si>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</si>
  <si>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</si>
  <si>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</si>
  <si>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</si>
  <si>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</si>
  <si>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</si>
  <si>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</si>
  <si>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</si>
  <si>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</si>
  <si>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</si>
  <si>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</si>
  <si>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</si>
  <si>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</si>
  <si>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</si>
  <si>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</si>
  <si>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</si>
  <si>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</si>
  <si>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</si>
  <si>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</si>
  <si>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</si>
  <si>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</si>
  <si>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</si>
  <si>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</si>
  <si>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</si>
  <si>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</si>
  <si>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</si>
  <si>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</si>
  <si>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</si>
  <si>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</si>
  <si>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</si>
  <si>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</si>
  <si>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</si>
  <si>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</si>
  <si>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</si>
  <si>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</si>
  <si>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</si>
  <si>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</si>
  <si>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</si>
  <si>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</si>
  <si>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</si>
  <si>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</si>
  <si>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</si>
  <si>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</si>
  <si>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</si>
  <si>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</si>
  <si>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</si>
  <si>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</si>
  <si>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</si>
  <si>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</si>
  <si>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</si>
  <si>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</si>
  <si>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</si>
  <si>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</si>
  <si>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</si>
  <si>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</si>
  <si>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</si>
  <si>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</si>
  <si>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</si>
  <si>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</si>
  <si>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</si>
  <si>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</si>
  <si>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</si>
  <si>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</si>
  <si>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</si>
  <si>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</si>
  <si>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</si>
  <si>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</si>
  <si>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</si>
  <si>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</si>
  <si>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</si>
  <si>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</si>
  <si>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</si>
  <si>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</si>
  <si>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</si>
  <si>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</si>
  <si>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</si>
  <si>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</si>
  <si>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</si>
  <si>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</si>
  <si>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</si>
  <si>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</si>
  <si>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</si>
  <si>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</si>
  <si>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</si>
  <si>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</si>
  <si>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</si>
  <si>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</si>
  <si>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</si>
  <si>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</si>
  <si>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</si>
  <si>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</si>
  <si>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</si>
  <si>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</si>
  <si>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</si>
  <si>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</si>
  <si>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</si>
  <si>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</si>
  <si>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</si>
  <si>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</si>
  <si>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</si>
  <si>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</si>
  <si>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</si>
  <si>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</si>
  <si>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</si>
  <si>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</si>
  <si>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</si>
  <si>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</si>
  <si>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</si>
  <si>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</si>
  <si>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</si>
  <si>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</si>
  <si>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</si>
  <si>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</si>
  <si>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</si>
  <si>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</si>
  <si>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</si>
  <si>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</si>
  <si>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</si>
  <si>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</si>
  <si>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</si>
  <si>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</si>
  <si>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</si>
  <si>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</si>
  <si>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</si>
  <si>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</si>
  <si>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</si>
  <si>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</si>
  <si>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</si>
  <si>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</si>
  <si>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</si>
  <si>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</si>
  <si>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</si>
  <si>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</si>
  <si>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</si>
  <si>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</si>
  <si>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</si>
  <si>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</si>
  <si>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</si>
  <si>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</si>
  <si>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</si>
  <si>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</si>
  <si>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</si>
  <si>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</si>
  <si>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</si>
  <si>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</si>
  <si>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</si>
  <si>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</si>
  <si>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</si>
  <si>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</si>
  <si>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</si>
  <si>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</si>
  <si>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</si>
  <si>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</si>
  <si>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</si>
  <si>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</si>
  <si>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</si>
  <si>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</si>
  <si>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</si>
  <si>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</si>
  <si>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</si>
  <si>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</si>
  <si>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</si>
  <si>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</si>
  <si>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</si>
  <si>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</si>
  <si>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</si>
  <si>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</si>
  <si>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</si>
  <si>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</si>
  <si>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</si>
  <si>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</si>
  <si>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</si>
  <si>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</si>
  <si>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</si>
  <si>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</si>
  <si>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</si>
  <si>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</si>
  <si>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</si>
  <si>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</si>
  <si>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</si>
  <si>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</si>
  <si>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</si>
  <si>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</si>
  <si>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</si>
  <si>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</si>
  <si>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</si>
  <si>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</si>
  <si>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</si>
  <si>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</si>
  <si>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</si>
  <si>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</si>
  <si>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</si>
  <si>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</si>
  <si>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</si>
  <si>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</si>
  <si>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</si>
  <si>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</si>
  <si>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</si>
  <si>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</si>
  <si>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</si>
  <si>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</si>
  <si>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</si>
  <si>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</si>
  <si>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</si>
  <si>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</si>
  <si>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</si>
  <si>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</si>
  <si>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</si>
  <si>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</si>
  <si>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</si>
  <si>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</si>
  <si>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</si>
  <si>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</si>
  <si>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</si>
  <si>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</si>
  <si>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</si>
  <si>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</si>
  <si>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</si>
  <si>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</si>
  <si>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</si>
  <si>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</si>
  <si>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</si>
  <si>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</si>
  <si>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</si>
  <si>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</si>
  <si>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</si>
  <si>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</si>
  <si>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</si>
  <si>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</si>
  <si>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</si>
  <si>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</si>
  <si>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</si>
  <si>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</si>
  <si>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</si>
  <si>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</si>
  <si>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</si>
  <si>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</si>
  <si>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</si>
  <si>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</si>
  <si>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</si>
  <si>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</si>
  <si>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</si>
  <si>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</si>
  <si>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</si>
  <si>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</si>
  <si>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</si>
  <si>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</si>
  <si>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</si>
  <si>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</si>
  <si>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</si>
  <si>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</si>
  <si>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</si>
  <si>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</si>
  <si>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</si>
  <si>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</si>
  <si>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</si>
  <si>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</si>
  <si>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</si>
  <si>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</si>
  <si>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</si>
  <si>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</si>
  <si>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</si>
  <si>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</si>
  <si>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</si>
  <si>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</si>
  <si>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</si>
  <si>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</si>
  <si>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</si>
  <si>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</si>
  <si>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</si>
  <si>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</si>
  <si>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</si>
  <si>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</si>
  <si>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</si>
  <si>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</si>
  <si>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</si>
  <si>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</si>
  <si>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</si>
  <si>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</si>
  <si>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</si>
  <si>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</si>
  <si>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</si>
  <si>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</si>
  <si>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</si>
  <si>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</si>
  <si>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</si>
  <si>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</si>
  <si>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</si>
  <si>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</si>
  <si>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</si>
  <si>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</si>
  <si>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</si>
  <si>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</si>
  <si>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</si>
  <si>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</si>
  <si>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</si>
  <si>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</si>
  <si>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</si>
  <si>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</si>
  <si>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</si>
  <si>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</si>
  <si>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</si>
  <si>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</si>
  <si>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</si>
  <si>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</si>
  <si>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</si>
  <si>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</si>
  <si>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</si>
  <si>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</si>
  <si>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</si>
  <si>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</si>
  <si>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</si>
  <si>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</si>
  <si>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</si>
  <si>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</si>
  <si>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</si>
  <si>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</si>
  <si>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</si>
  <si>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</si>
  <si>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</si>
  <si>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</si>
  <si>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</si>
  <si>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</si>
  <si>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</si>
  <si>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</si>
  <si>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</si>
  <si>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</si>
  <si>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</si>
  <si>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</si>
  <si>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</si>
  <si>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</si>
  <si>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</si>
  <si>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</si>
  <si>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</si>
  <si>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</si>
  <si>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</si>
  <si>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</si>
  <si>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</si>
  <si>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</si>
  <si>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</si>
  <si>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</si>
  <si>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</si>
  <si>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</si>
  <si>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</si>
  <si>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</si>
  <si>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</si>
  <si>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</si>
  <si>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</si>
  <si>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</si>
  <si>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</si>
  <si>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</si>
  <si>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</si>
  <si>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</si>
  <si>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</si>
  <si>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</si>
  <si>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</si>
  <si>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</si>
  <si>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</si>
  <si>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</si>
  <si>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</si>
  <si>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</si>
  <si>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</si>
  <si>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</si>
  <si>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</si>
  <si>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</si>
  <si>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</si>
  <si>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</si>
  <si>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</si>
  <si>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</si>
  <si>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</si>
  <si>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</si>
  <si>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</si>
  <si>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</si>
  <si>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</si>
  <si>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</si>
  <si>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</si>
  <si>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</si>
  <si>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</si>
  <si>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</si>
  <si>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</si>
  <si>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</si>
  <si>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</si>
  <si>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</si>
  <si>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</si>
  <si>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</si>
  <si>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</si>
  <si>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</si>
  <si>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</si>
  <si>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</si>
  <si>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</si>
  <si>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</si>
  <si>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</si>
  <si>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</si>
  <si>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</si>
  <si>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</si>
  <si>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</si>
  <si>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</si>
  <si>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</si>
  <si>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</si>
  <si>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</si>
  <si>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</si>
  <si>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</si>
  <si>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</si>
  <si>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</si>
  <si>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</si>
  <si>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</si>
  <si>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</si>
  <si>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</si>
  <si>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</si>
  <si>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</si>
  <si>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</si>
  <si>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</si>
  <si>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</si>
  <si>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</si>
  <si>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</si>
  <si>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</si>
  <si>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</si>
  <si>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</si>
  <si>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</si>
  <si>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</si>
  <si>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</si>
  <si>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</si>
  <si>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</si>
  <si>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</si>
  <si>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</si>
  <si>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</si>
  <si>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</si>
  <si>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</si>
  <si>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</si>
  <si>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</si>
  <si>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</si>
  <si>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</si>
  <si>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</si>
  <si>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</si>
  <si>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</si>
  <si>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</si>
  <si>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</si>
  <si>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</si>
  <si>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</si>
  <si>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</si>
  <si>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</si>
  <si>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</si>
  <si>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</si>
  <si>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</si>
  <si>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</si>
  <si>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</si>
  <si>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</si>
  <si>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</si>
  <si>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</si>
  <si>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</si>
  <si>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</si>
  <si>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</si>
  <si>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</si>
  <si>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</si>
  <si>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</si>
  <si>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</si>
  <si>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</si>
  <si>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</si>
  <si>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</si>
  <si>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</si>
  <si>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</si>
  <si>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</si>
  <si>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</si>
  <si>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</si>
  <si>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</si>
  <si>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</si>
  <si>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</si>
  <si>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</si>
  <si>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</si>
  <si>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</si>
  <si>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</si>
  <si>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</si>
  <si>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</si>
  <si>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</si>
  <si>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</si>
  <si>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</si>
  <si>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</si>
  <si>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</si>
  <si>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</si>
  <si>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</si>
  <si>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</si>
  <si>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</si>
  <si>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</si>
  <si>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</si>
  <si>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</si>
  <si>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</si>
  <si>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</si>
  <si>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</si>
  <si>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</si>
  <si>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</si>
  <si>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</si>
  <si>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</si>
  <si>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</si>
  <si>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</si>
  <si>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</si>
  <si>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</si>
  <si>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</si>
  <si>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</si>
  <si>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</si>
  <si>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</si>
  <si>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</si>
  <si>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</si>
  <si>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</si>
  <si>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</si>
  <si>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</si>
  <si>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</si>
  <si>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</si>
  <si>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</si>
  <si>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</si>
  <si>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</si>
  <si>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</si>
  <si>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</si>
  <si>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</si>
  <si>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</si>
  <si>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</si>
  <si>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</si>
  <si>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</si>
  <si>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</si>
  <si>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</si>
  <si>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</si>
  <si>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</si>
  <si>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</si>
  <si>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</si>
  <si>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</si>
  <si>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</si>
  <si>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</si>
  <si>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</si>
  <si>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</si>
  <si>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</si>
  <si>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</si>
  <si>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</si>
  <si>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</si>
  <si>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</si>
  <si>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</si>
  <si>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</si>
  <si>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</si>
  <si>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</si>
  <si>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</si>
  <si>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</si>
  <si>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</si>
  <si>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</si>
  <si>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</si>
  <si>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</si>
  <si>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</si>
  <si>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</si>
  <si>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</si>
  <si>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</si>
  <si>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</si>
  <si>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</si>
  <si>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</si>
  <si>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</si>
  <si>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</si>
  <si>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</si>
  <si>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</si>
  <si>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</si>
  <si>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</si>
  <si>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</si>
  <si>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</si>
  <si>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</si>
  <si>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</si>
  <si>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</si>
  <si>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</si>
  <si>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</si>
  <si>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</si>
  <si>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</si>
  <si>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</si>
  <si>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</si>
  <si>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</si>
  <si>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</si>
  <si>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</si>
  <si>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</si>
  <si>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</si>
  <si>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</si>
  <si>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</si>
  <si>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</si>
  <si>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</si>
  <si>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</si>
  <si>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</si>
  <si>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</si>
  <si>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</si>
  <si>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</si>
  <si>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</si>
  <si>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</si>
  <si>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</si>
  <si>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</si>
  <si>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</si>
  <si>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</si>
  <si>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</si>
  <si>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</si>
  <si>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</si>
  <si>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</si>
  <si>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</si>
  <si>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</si>
  <si>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</si>
  <si>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</si>
  <si>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</si>
  <si>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</si>
  <si>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</si>
  <si>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</si>
  <si>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</si>
  <si>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</si>
  <si>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</si>
  <si>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</si>
  <si>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</si>
  <si>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</si>
  <si>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</si>
  <si>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</si>
  <si>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</si>
  <si>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</si>
  <si>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</si>
  <si>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</si>
  <si>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</si>
  <si>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</si>
  <si>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</si>
  <si>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</si>
  <si>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</si>
  <si>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</si>
  <si>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</si>
  <si>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</si>
  <si>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</si>
  <si>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</si>
  <si>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</si>
  <si>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</si>
  <si>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</si>
  <si>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</si>
  <si>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</si>
  <si>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</si>
  <si>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</si>
  <si>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</si>
  <si>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</si>
  <si>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</si>
  <si>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</si>
  <si>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</si>
  <si>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</si>
  <si>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</si>
  <si>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</si>
  <si>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</si>
  <si>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</si>
  <si>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</si>
  <si>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</si>
  <si>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</si>
  <si>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</si>
  <si>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</si>
  <si>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</si>
  <si>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</si>
  <si>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</si>
  <si>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</si>
  <si>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</si>
  <si>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</si>
  <si>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</si>
  <si>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</si>
  <si>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</si>
  <si>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</si>
  <si>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</si>
  <si>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</si>
  <si>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</si>
  <si>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</si>
  <si>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</si>
  <si>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</si>
  <si>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</si>
  <si>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</si>
  <si>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</si>
  <si>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</si>
  <si>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</si>
  <si>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</si>
  <si>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</si>
  <si>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</si>
  <si>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</si>
  <si>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</si>
  <si>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</si>
  <si>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</si>
  <si>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</si>
  <si>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</si>
  <si>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</si>
  <si>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</si>
  <si>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</si>
  <si>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</si>
  <si>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</si>
  <si>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</si>
  <si>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</si>
  <si>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</si>
  <si>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</si>
  <si>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</si>
  <si>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</si>
  <si>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</si>
  <si>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</si>
  <si>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</si>
  <si>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</si>
  <si>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</si>
  <si>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</si>
  <si>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</si>
  <si>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</si>
  <si>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</si>
  <si>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</si>
  <si>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</si>
  <si>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</si>
  <si>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</si>
  <si>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</si>
  <si>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</si>
  <si>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</si>
  <si>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</si>
  <si>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</si>
  <si>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</si>
  <si>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</si>
  <si>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</si>
  <si>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</si>
  <si>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</si>
  <si>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</si>
  <si>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</si>
  <si>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</si>
  <si>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</si>
  <si>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</si>
  <si>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</si>
  <si>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</si>
  <si>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</si>
  <si>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</si>
  <si>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</si>
  <si>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</si>
  <si>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</si>
  <si>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</si>
  <si>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</si>
  <si>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</si>
  <si>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</si>
  <si>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</si>
  <si>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</si>
  <si>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</si>
  <si>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</si>
  <si>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</si>
  <si>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</si>
  <si>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</si>
  <si>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</si>
  <si>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</si>
  <si>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</si>
  <si>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</si>
  <si>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</si>
  <si>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</si>
  <si>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</si>
  <si>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</si>
  <si>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</si>
  <si>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</si>
  <si>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</si>
  <si>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</si>
  <si>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</si>
  <si>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</si>
  <si>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</si>
  <si>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</si>
  <si>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</si>
  <si>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</si>
  <si>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</si>
  <si>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</si>
  <si>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</si>
  <si>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</si>
  <si>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</si>
  <si>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</si>
  <si>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</si>
  <si>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</si>
  <si>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</si>
  <si>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</si>
  <si>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</si>
  <si>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</si>
  <si>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</si>
  <si>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</si>
  <si>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</si>
  <si>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</si>
  <si>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</si>
  <si>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</si>
  <si>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</si>
  <si>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</si>
  <si>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</si>
  <si>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</si>
  <si>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</si>
  <si>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</si>
  <si>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</si>
  <si>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</si>
  <si>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</si>
  <si>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</si>
  <si>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</si>
  <si>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</si>
  <si>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</si>
  <si>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</si>
  <si>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</si>
  <si>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</si>
  <si>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</si>
  <si>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</si>
  <si>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</si>
  <si>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</si>
  <si>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</si>
  <si>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</si>
  <si>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</si>
  <si>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</si>
  <si>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</si>
  <si>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</si>
  <si>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</si>
  <si>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</si>
  <si>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</si>
  <si>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</si>
  <si>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</si>
  <si>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</si>
  <si>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</si>
  <si>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</si>
  <si>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</si>
  <si>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</si>
  <si>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</si>
  <si>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</si>
  <si>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</si>
  <si>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</si>
  <si>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</si>
  <si>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</si>
  <si>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</si>
  <si>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</si>
  <si>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</si>
  <si>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</si>
  <si>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</si>
  <si>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</si>
  <si>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</si>
  <si>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</si>
  <si>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</si>
  <si>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</si>
  <si>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</si>
  <si>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</si>
  <si>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</si>
  <si>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</si>
  <si>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</si>
  <si>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</si>
  <si>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</si>
  <si>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</si>
  <si>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</si>
  <si>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</si>
  <si>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</si>
  <si>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</si>
  <si>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</si>
  <si>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</si>
  <si>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</si>
  <si>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</si>
  <si>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</si>
  <si>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</si>
  <si>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</si>
  <si>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</si>
  <si>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</si>
  <si>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</si>
  <si>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</si>
  <si>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</si>
  <si>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</si>
  <si>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</si>
  <si>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</si>
  <si>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</si>
  <si>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</si>
  <si>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</si>
  <si>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</si>
  <si>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</si>
  <si>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</si>
  <si>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</si>
  <si>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</si>
  <si>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</si>
  <si>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</si>
  <si>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</si>
  <si>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</si>
  <si>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</si>
  <si>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</si>
  <si>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</si>
  <si>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</si>
  <si>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</si>
  <si>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</si>
  <si>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</si>
  <si>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</si>
  <si>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</si>
  <si>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</si>
  <si>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</si>
  <si>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</si>
  <si>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</si>
  <si>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</si>
  <si>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</si>
  <si>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</si>
  <si>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</si>
  <si>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</si>
  <si>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</si>
  <si>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</si>
  <si>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</si>
  <si>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</si>
  <si>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</si>
  <si>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</si>
  <si>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</si>
  <si>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</si>
  <si>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</si>
  <si>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</si>
  <si>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</si>
  <si>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</si>
  <si>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</si>
  <si>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</si>
  <si>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</si>
  <si>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</si>
  <si>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</si>
  <si>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</si>
  <si>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</si>
  <si>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</si>
  <si>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</si>
  <si>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</si>
  <si>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</si>
  <si>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</si>
  <si>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</si>
  <si>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</si>
  <si>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</si>
  <si>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</si>
  <si>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</si>
  <si>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</si>
  <si>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</si>
  <si>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</si>
  <si>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</si>
  <si>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</si>
  <si>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</si>
  <si>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</si>
  <si>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</si>
  <si>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</si>
  <si>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</si>
  <si>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</si>
  <si>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</si>
  <si>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</si>
  <si>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</si>
  <si>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</si>
  <si>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</si>
  <si>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</si>
  <si>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</si>
  <si>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</si>
  <si>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</si>
  <si>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</si>
  <si>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</si>
  <si>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</si>
  <si>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</si>
  <si>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</si>
  <si>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</si>
  <si>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</si>
  <si>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</si>
  <si>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</si>
  <si>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</si>
  <si>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</si>
  <si>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</si>
  <si>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</si>
  <si>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</si>
  <si>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</si>
  <si>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</si>
  <si>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</si>
  <si>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</si>
  <si>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</si>
  <si>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</si>
  <si>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</si>
  <si>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</si>
  <si>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</si>
  <si>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</si>
  <si>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</si>
  <si>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</si>
  <si>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</si>
  <si>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</si>
  <si>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</si>
  <si>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</si>
  <si>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</si>
  <si>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</si>
  <si>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</si>
  <si>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</si>
  <si>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</si>
  <si>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</si>
  <si>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</si>
  <si>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</si>
  <si>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</si>
  <si>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</si>
  <si>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</si>
  <si>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</si>
  <si>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</si>
  <si>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</si>
  <si>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</si>
  <si>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</si>
  <si>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</si>
  <si>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</si>
  <si>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</si>
  <si>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</si>
  <si>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</si>
  <si>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</si>
  <si>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</si>
  <si>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</si>
  <si>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</si>
  <si>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</si>
  <si>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</si>
  <si>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</si>
  <si>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</si>
  <si>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</si>
  <si>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</si>
  <si>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</si>
  <si>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</si>
  <si>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</si>
  <si>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</si>
  <si>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</si>
  <si>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</si>
  <si>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</si>
  <si>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</si>
  <si>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</si>
  <si>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</si>
  <si>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</si>
  <si>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</si>
  <si>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</si>
  <si>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</si>
  <si>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</si>
  <si>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</si>
  <si>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</si>
  <si>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</si>
  <si>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</si>
  <si>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</si>
  <si>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</si>
  <si>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</si>
  <si>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</si>
  <si>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</si>
  <si>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</si>
  <si>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</si>
  <si>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</si>
  <si>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</si>
  <si>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</si>
  <si>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</si>
  <si>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</si>
  <si>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</si>
  <si>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</si>
  <si>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</si>
  <si>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</si>
  <si>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</si>
  <si>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</si>
  <si>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</si>
  <si>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</si>
  <si>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</si>
  <si>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</si>
  <si>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</si>
  <si>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</si>
  <si>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</si>
  <si>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</si>
  <si>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</si>
  <si>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</si>
  <si>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</si>
  <si>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</si>
  <si>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</si>
  <si>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</si>
  <si>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</si>
  <si>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</si>
  <si>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</si>
  <si>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</si>
  <si>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</si>
  <si>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</si>
  <si>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</si>
  <si>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</si>
  <si>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</si>
  <si>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</si>
  <si>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</si>
  <si>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</si>
  <si>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</si>
  <si>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</si>
  <si>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</si>
  <si>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</si>
  <si>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</si>
  <si>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</si>
  <si>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</si>
  <si>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</si>
  <si>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</si>
  <si>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</si>
  <si>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</si>
  <si>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</si>
  <si>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</si>
  <si>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</si>
  <si>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</si>
  <si>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</si>
  <si>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</si>
  <si>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</si>
  <si>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</si>
  <si>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</si>
  <si>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</si>
  <si>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</si>
  <si>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</si>
  <si>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</si>
  <si>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</si>
  <si>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</si>
  <si>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</si>
  <si>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</si>
  <si>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</si>
  <si>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</si>
  <si>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</si>
  <si>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</si>
  <si>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</si>
  <si>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</si>
  <si>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</si>
  <si>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</si>
  <si>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</si>
  <si>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</si>
  <si>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</si>
  <si>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</si>
  <si>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</si>
  <si>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</si>
  <si>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</si>
  <si>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</si>
  <si>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</si>
  <si>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</si>
  <si>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</si>
  <si>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</si>
  <si>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</si>
  <si>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</si>
  <si>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</si>
  <si>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</si>
  <si>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</si>
  <si>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</si>
  <si>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</si>
  <si>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</si>
  <si>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</si>
  <si>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</si>
  <si>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</si>
  <si>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</si>
  <si>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</si>
  <si>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</si>
  <si>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</si>
  <si>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</si>
  <si>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</si>
  <si>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</si>
  <si>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</si>
  <si>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</si>
  <si>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</si>
  <si>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</si>
  <si>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</si>
  <si>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</si>
  <si>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</si>
  <si>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</si>
  <si>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</si>
  <si>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</si>
  <si>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</si>
  <si>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</si>
  <si>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</si>
  <si>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</si>
  <si>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</si>
  <si>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</si>
  <si>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</si>
  <si>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</si>
  <si>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</si>
  <si>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</si>
  <si>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</si>
  <si>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</si>
  <si>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</si>
  <si>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</si>
  <si>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</si>
  <si>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</si>
  <si>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</si>
  <si>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</si>
  <si>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</si>
  <si>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</si>
  <si>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</si>
  <si>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</si>
  <si>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</si>
  <si>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</si>
  <si>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</si>
  <si>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</si>
  <si>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</si>
  <si>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</si>
  <si>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</si>
  <si>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</si>
  <si>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</si>
  <si>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</si>
  <si>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</si>
  <si>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</si>
  <si>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</si>
  <si>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</si>
  <si>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</si>
  <si>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</si>
  <si>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</si>
  <si>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</si>
  <si>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</si>
  <si>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</si>
  <si>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</si>
  <si>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</si>
  <si>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</si>
  <si>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</si>
  <si>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</si>
  <si>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</si>
  <si>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</si>
  <si>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</si>
  <si>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</si>
  <si>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</si>
  <si>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</si>
  <si>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</si>
  <si>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</si>
  <si>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</si>
  <si>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</si>
  <si>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</si>
  <si>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</si>
  <si>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</si>
  <si>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</si>
  <si>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</si>
  <si>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</si>
  <si>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</si>
  <si>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</si>
  <si>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</si>
  <si>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</si>
  <si>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</si>
  <si>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</si>
  <si>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</si>
  <si>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</si>
  <si>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</si>
  <si>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</si>
  <si>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</si>
  <si>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</si>
  <si>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</si>
  <si>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</si>
  <si>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</si>
  <si>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</si>
  <si>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</si>
  <si>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</si>
  <si>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</si>
  <si>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</si>
  <si>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</si>
  <si>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</si>
  <si>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</si>
  <si>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</si>
  <si>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</si>
  <si>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</si>
  <si>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</si>
  <si>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</si>
  <si>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</si>
  <si>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</si>
  <si>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</si>
  <si>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</si>
  <si>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</si>
  <si>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</si>
  <si>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</si>
  <si>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</si>
  <si>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</si>
  <si>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</si>
  <si>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</si>
  <si>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</si>
  <si>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</si>
  <si>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</si>
  <si>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</si>
  <si>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</si>
  <si>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</si>
  <si>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</si>
  <si>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</si>
  <si>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</si>
  <si>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</si>
  <si>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</si>
  <si>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</si>
  <si>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</si>
  <si>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</si>
  <si>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</si>
  <si>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</si>
  <si>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</si>
  <si>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</si>
  <si>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</si>
  <si>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</si>
  <si>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</si>
  <si>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</si>
  <si>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</si>
  <si>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</si>
  <si>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</si>
  <si>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</si>
  <si>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</si>
  <si>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</si>
  <si>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</si>
  <si>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</si>
  <si>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</si>
  <si>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</si>
  <si>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</si>
  <si>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</si>
  <si>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</si>
  <si>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</si>
  <si>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</si>
  <si>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</si>
  <si>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</si>
  <si>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</si>
  <si>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</si>
  <si>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</si>
  <si>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</si>
  <si>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</si>
  <si>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</si>
  <si>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</si>
  <si>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</si>
  <si>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</si>
  <si>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</si>
  <si>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</si>
  <si>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</si>
  <si>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</si>
  <si>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</si>
  <si>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</si>
  <si>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</si>
  <si>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</si>
  <si>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</si>
  <si>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</si>
  <si>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</si>
  <si>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</si>
  <si>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</si>
  <si>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</si>
  <si>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</si>
  <si>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</si>
  <si>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</si>
  <si>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</si>
  <si>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</si>
  <si>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</si>
  <si>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</si>
  <si>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</si>
  <si>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</si>
  <si>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</si>
  <si>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</si>
  <si>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</si>
  <si>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</si>
  <si>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</si>
  <si>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</si>
  <si>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</si>
  <si>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</si>
  <si>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</si>
  <si>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</si>
  <si>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</si>
  <si>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</si>
  <si>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</si>
  <si>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</si>
  <si>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</si>
  <si>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</si>
  <si>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</si>
  <si>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</si>
  <si>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</si>
  <si>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</si>
  <si>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</si>
  <si>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</si>
  <si>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</si>
  <si>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</si>
  <si>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</si>
  <si>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</si>
  <si>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</si>
  <si>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</si>
  <si>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</si>
  <si>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</si>
  <si>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</si>
  <si>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</si>
  <si>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</si>
  <si>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</si>
  <si>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</si>
  <si>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</si>
  <si>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</si>
  <si>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</si>
  <si>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</si>
  <si>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</si>
  <si>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</si>
  <si>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</si>
  <si>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</si>
  <si>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</si>
  <si>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</si>
  <si>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</si>
  <si>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</si>
  <si>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</si>
  <si>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</si>
  <si>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</si>
  <si>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</si>
  <si>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</si>
  <si>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</si>
  <si>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</si>
  <si>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</si>
  <si>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</si>
  <si>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</si>
  <si>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</si>
  <si>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</si>
  <si>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</si>
  <si>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</si>
  <si>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</si>
  <si>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</si>
  <si>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</si>
  <si>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</si>
  <si>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</si>
  <si>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</si>
  <si>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</si>
  <si>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</si>
  <si>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</si>
  <si>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</si>
  <si>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</si>
  <si>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</si>
  <si>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</si>
  <si>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</si>
  <si>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</si>
  <si>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</si>
  <si>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</si>
  <si>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</si>
  <si>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</si>
  <si>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</si>
  <si>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</si>
  <si>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</si>
  <si>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</si>
  <si>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</si>
  <si>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</si>
  <si>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</si>
  <si>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</si>
  <si>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</si>
  <si>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</si>
  <si>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</si>
  <si>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</si>
  <si>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</si>
  <si>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</si>
  <si>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</si>
  <si>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</si>
  <si>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</si>
  <si>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</si>
  <si>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</si>
  <si>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</si>
  <si>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</si>
  <si>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</si>
  <si>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</si>
  <si>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</si>
  <si>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</si>
  <si>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</si>
  <si>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</si>
  <si>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</si>
  <si>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</si>
  <si>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</si>
  <si>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</si>
  <si>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</si>
  <si>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</si>
  <si>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</si>
  <si>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</si>
  <si>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</si>
  <si>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</si>
  <si>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</si>
  <si>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</si>
  <si>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</si>
  <si>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</si>
  <si>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</si>
  <si>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</si>
  <si>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</si>
  <si>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</si>
  <si>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</si>
  <si>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</si>
  <si>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</si>
  <si>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</si>
  <si>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</si>
  <si>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</si>
  <si>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</si>
  <si>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</si>
  <si>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</si>
  <si>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</si>
  <si>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</si>
  <si>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</si>
  <si>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</si>
  <si>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</si>
  <si>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</si>
  <si>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</si>
  <si>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</si>
  <si>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</si>
  <si>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</si>
  <si>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</si>
  <si>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</si>
  <si>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</si>
  <si>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</si>
  <si>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</si>
  <si>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</si>
  <si>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</si>
  <si>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</si>
  <si>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</si>
  <si>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</si>
  <si>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</si>
  <si>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</si>
  <si>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</si>
  <si>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</si>
  <si>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</si>
  <si>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</si>
  <si>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</si>
  <si>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</si>
  <si>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</si>
  <si>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</si>
  <si>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</si>
  <si>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</si>
  <si>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</si>
  <si>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</si>
  <si>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</si>
  <si>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</si>
  <si>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</si>
  <si>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</si>
  <si>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</si>
  <si>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</si>
  <si>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</si>
  <si>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</si>
  <si>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</si>
  <si>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</si>
  <si>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</si>
  <si>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</si>
  <si>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</si>
  <si>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</si>
  <si>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</si>
  <si>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</si>
  <si>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</si>
  <si>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</si>
  <si>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</si>
  <si>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</si>
  <si>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</si>
  <si>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</si>
  <si>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</si>
  <si>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</si>
  <si>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</si>
  <si>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</si>
  <si>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</si>
  <si>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</si>
  <si>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</si>
  <si>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</si>
  <si>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</si>
  <si>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</si>
  <si>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</si>
  <si>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</si>
  <si>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</si>
  <si>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</si>
  <si>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</si>
  <si>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</si>
  <si>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</si>
  <si>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</si>
  <si>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</si>
  <si>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</si>
  <si>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</si>
  <si>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</si>
  <si>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</si>
  <si>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</si>
  <si>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</si>
  <si>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</si>
  <si>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</si>
  <si>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</si>
  <si>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</si>
  <si>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</si>
  <si>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</si>
  <si>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</si>
  <si>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</si>
  <si>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</si>
  <si>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</si>
  <si>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</si>
  <si>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</si>
  <si>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</si>
  <si>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</si>
  <si>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</si>
  <si>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</si>
  <si>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</si>
  <si>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</si>
  <si>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</si>
  <si>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</si>
  <si>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</si>
  <si>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</si>
  <si>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</si>
  <si>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</si>
  <si>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</si>
  <si>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</si>
  <si>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</si>
  <si>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</si>
  <si>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</si>
  <si>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</si>
  <si>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</si>
  <si>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</si>
  <si>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</si>
  <si>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</si>
  <si>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</si>
  <si>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</si>
  <si>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</si>
  <si>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</si>
  <si>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</si>
  <si>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</si>
  <si>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</si>
  <si>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</si>
  <si>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</si>
  <si>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</si>
  <si>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</si>
  <si>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</si>
  <si>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</si>
  <si>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</si>
  <si>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</si>
  <si>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</si>
  <si>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</si>
  <si>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</si>
  <si>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</si>
  <si>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</si>
  <si>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</si>
  <si>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</si>
  <si>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</si>
  <si>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</si>
  <si>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</si>
  <si>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</si>
  <si>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</si>
  <si>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</si>
  <si>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</si>
  <si>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</si>
  <si>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</si>
  <si>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</si>
  <si>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</si>
  <si>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</si>
  <si>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</si>
  <si>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</si>
  <si>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</si>
  <si>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</si>
  <si>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</si>
  <si>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</si>
  <si>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</si>
  <si>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</si>
  <si>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</si>
  <si>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</si>
  <si>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</si>
  <si>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</si>
  <si>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</si>
  <si>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</si>
  <si>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</si>
  <si>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</si>
  <si>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</si>
  <si>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</si>
  <si>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</si>
  <si>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</si>
  <si>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</si>
  <si>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</si>
  <si>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</si>
  <si>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</si>
  <si>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</si>
  <si>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</si>
  <si>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</si>
  <si>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</si>
  <si>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</si>
  <si>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</si>
  <si>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</si>
  <si>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</si>
  <si>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</si>
  <si>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</si>
  <si>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</si>
  <si>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</si>
  <si>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</si>
  <si>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</si>
  <si>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</si>
  <si>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</si>
  <si>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</si>
  <si>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</si>
  <si>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</si>
  <si>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</si>
  <si>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</si>
  <si>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</si>
  <si>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</si>
  <si>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</si>
  <si>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</si>
  <si>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</si>
  <si>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</si>
  <si>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</si>
  <si>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</si>
  <si>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</si>
  <si>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</si>
  <si>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</si>
  <si>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</si>
  <si>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</si>
  <si>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</si>
  <si>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</si>
  <si>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</si>
  <si>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</si>
  <si>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</si>
  <si>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</si>
  <si>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</si>
  <si>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</si>
  <si>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</si>
  <si>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</si>
  <si>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</si>
  <si>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</si>
  <si>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</si>
  <si>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</si>
  <si>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</si>
  <si>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</si>
  <si>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</si>
  <si>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</si>
  <si>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</si>
  <si>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</si>
  <si>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</si>
  <si>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</si>
  <si>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</si>
  <si>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</si>
  <si>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</si>
  <si>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</si>
  <si>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</si>
  <si>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</si>
  <si>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</si>
  <si>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</si>
  <si>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</si>
  <si>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</si>
  <si>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</si>
  <si>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</si>
  <si>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</si>
  <si>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</si>
  <si>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</si>
  <si>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</si>
  <si>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</si>
  <si>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</si>
  <si>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</si>
  <si>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</si>
  <si>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</si>
  <si>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</si>
  <si>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</si>
  <si>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</si>
  <si>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</si>
  <si>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</si>
  <si>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</si>
  <si>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</si>
  <si>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</si>
  <si>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</si>
  <si>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</si>
  <si>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</si>
  <si>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</si>
  <si>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</si>
  <si>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</si>
  <si>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</si>
  <si>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</si>
  <si>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</si>
  <si>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</si>
  <si>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</si>
  <si>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</si>
  <si>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</si>
  <si>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</si>
  <si>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</si>
  <si>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</si>
  <si>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</si>
  <si>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</si>
  <si>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</si>
  <si>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</si>
  <si>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</si>
  <si>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</si>
  <si>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</si>
  <si>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</si>
  <si>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</si>
  <si>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</si>
  <si>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</si>
  <si>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</si>
  <si>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</si>
  <si>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</si>
  <si>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</si>
  <si>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</si>
  <si>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</si>
  <si>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</si>
  <si>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</si>
  <si>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</si>
  <si>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</si>
  <si>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</si>
  <si>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</si>
  <si>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</si>
  <si>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</si>
  <si>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</si>
  <si>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</si>
  <si>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</si>
  <si>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</si>
  <si>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</si>
  <si>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</si>
  <si>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</si>
  <si>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</si>
  <si>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</si>
  <si>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</si>
  <si>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</si>
  <si>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</si>
  <si>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</si>
  <si>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</si>
  <si>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</si>
  <si>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</si>
  <si>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</si>
  <si>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</si>
  <si>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</si>
  <si>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</si>
  <si>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</si>
  <si>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</si>
  <si>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</si>
  <si>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</si>
  <si>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</si>
  <si>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</si>
  <si>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</si>
  <si>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</si>
  <si>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</si>
  <si>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</si>
  <si>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</si>
  <si>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</si>
  <si>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</si>
  <si>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</si>
  <si>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</si>
  <si>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</si>
  <si>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</si>
  <si>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</si>
  <si>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</si>
  <si>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</si>
  <si>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</si>
  <si>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</si>
  <si>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</si>
  <si>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</si>
  <si>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</si>
  <si>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</si>
  <si>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</si>
  <si>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</si>
  <si>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</si>
  <si>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</si>
  <si>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</si>
  <si>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</si>
  <si>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</si>
  <si>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</si>
  <si>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</si>
  <si>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</si>
  <si>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</si>
  <si>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</si>
  <si>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</si>
  <si>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</si>
  <si>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</si>
  <si>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</si>
  <si>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</si>
  <si>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</si>
  <si>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</si>
  <si>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</si>
  <si>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</si>
  <si>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</si>
  <si>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</si>
  <si>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</si>
  <si>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</si>
  <si>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</si>
  <si>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</si>
  <si>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</si>
  <si>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</si>
  <si>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</si>
  <si>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</si>
  <si>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</si>
  <si>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</si>
  <si>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</si>
  <si>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</si>
  <si>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</si>
  <si>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</si>
  <si>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</si>
  <si>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</si>
  <si>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</si>
  <si>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</si>
  <si>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</si>
  <si>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</si>
  <si>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</si>
  <si>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</si>
  <si>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</si>
  <si>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</si>
  <si>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</si>
  <si>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</si>
  <si>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</si>
  <si>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</si>
  <si>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</si>
  <si>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</si>
  <si>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</si>
  <si>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</si>
  <si>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</si>
  <si>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</si>
  <si>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</si>
  <si>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</si>
  <si>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</si>
  <si>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</si>
  <si>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</si>
  <si>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</si>
  <si>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</si>
  <si>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</si>
  <si>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</si>
  <si>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</si>
  <si>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</si>
  <si>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</si>
  <si>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</si>
  <si>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</si>
  <si>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</si>
  <si>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</si>
  <si>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</si>
  <si>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</si>
  <si>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</si>
  <si>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</si>
  <si>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</si>
  <si>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</si>
  <si>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</si>
  <si>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</si>
  <si>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</si>
  <si>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</si>
  <si>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</si>
  <si>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</si>
  <si>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</si>
  <si>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</si>
  <si>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</si>
  <si>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</si>
  <si>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</si>
  <si>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</si>
  <si>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</si>
  <si>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</si>
  <si>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</si>
  <si>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</si>
  <si>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</si>
  <si>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</si>
  <si>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</si>
  <si>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</si>
  <si>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</si>
  <si>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</si>
  <si>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</si>
  <si>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</si>
  <si>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</si>
  <si>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</si>
  <si>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</si>
  <si>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</si>
  <si>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</si>
  <si>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</si>
  <si>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</si>
  <si>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</si>
  <si>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</si>
  <si>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</si>
  <si>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</si>
  <si>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</si>
  <si>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</si>
  <si>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</si>
  <si>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</si>
  <si>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</si>
  <si>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</si>
  <si>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</si>
  <si>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</si>
  <si>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</si>
  <si>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</si>
  <si>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</si>
  <si>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</si>
  <si>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</si>
  <si>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</si>
  <si>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</si>
  <si>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</si>
  <si>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</si>
  <si>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</si>
  <si>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</si>
  <si>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</si>
  <si>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</si>
  <si>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</si>
  <si>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</si>
  <si>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</si>
  <si>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</si>
  <si>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</si>
  <si>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</si>
  <si>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</si>
  <si>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</si>
  <si>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</si>
  <si>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</si>
  <si>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</si>
  <si>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</si>
  <si>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</si>
  <si>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</si>
  <si>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</si>
  <si>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</si>
  <si>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</si>
  <si>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</si>
  <si>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</si>
  <si>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</si>
  <si>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</si>
  <si>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</si>
  <si>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</si>
  <si>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</si>
  <si>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</si>
  <si>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</si>
  <si>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</si>
  <si>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</si>
  <si>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</si>
  <si>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</si>
  <si>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</si>
  <si>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</si>
  <si>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</si>
  <si>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</si>
  <si>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</si>
  <si>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</si>
  <si>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</si>
  <si>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</si>
  <si>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</si>
  <si>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</si>
  <si>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</si>
  <si>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</si>
  <si>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</si>
  <si>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</si>
  <si>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</si>
  <si>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</si>
  <si>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</si>
  <si>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</si>
  <si>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</si>
  <si>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</si>
  <si>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</si>
  <si>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</si>
  <si>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</si>
  <si>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</si>
  <si>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</si>
  <si>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</si>
  <si>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</si>
  <si>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</si>
  <si>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</si>
  <si>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</si>
  <si>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</si>
  <si>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</si>
  <si>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</si>
  <si>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</si>
  <si>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</si>
  <si>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</si>
  <si>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</si>
  <si>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</si>
  <si>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</si>
  <si>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</si>
  <si>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</si>
  <si>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</si>
  <si>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</si>
  <si>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</si>
  <si>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</si>
  <si>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</si>
  <si>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</si>
  <si>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</si>
  <si>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</si>
  <si>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</si>
  <si>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</si>
  <si>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</si>
  <si>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</si>
  <si>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</si>
  <si>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</si>
  <si>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</si>
  <si>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</si>
  <si>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</si>
  <si>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</si>
  <si>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</si>
  <si>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</si>
  <si>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</si>
  <si>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</si>
  <si>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</si>
  <si>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</si>
  <si>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</si>
  <si>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</si>
  <si>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</si>
  <si>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</si>
  <si>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</si>
  <si>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</si>
  <si>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</si>
  <si>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</si>
  <si>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</si>
  <si>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</si>
  <si>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</si>
  <si>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</si>
  <si>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</si>
  <si>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</si>
  <si>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</si>
  <si>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</si>
  <si>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</si>
  <si>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</si>
  <si>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</si>
  <si>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</si>
  <si>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</si>
  <si>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</si>
  <si>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</si>
  <si>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</si>
  <si>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</si>
  <si>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</si>
  <si>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</si>
  <si>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</si>
  <si>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</si>
  <si>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</si>
  <si>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</si>
  <si>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</si>
  <si>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</si>
  <si>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</si>
  <si>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</si>
  <si>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</si>
  <si>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</si>
  <si>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</si>
  <si>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</si>
  <si>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</si>
  <si>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</si>
  <si>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</si>
  <si>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</si>
  <si>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</si>
  <si>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</si>
  <si>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</si>
  <si>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</si>
  <si>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</si>
  <si>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</si>
  <si>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</si>
  <si>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</si>
  <si>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</si>
  <si>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</si>
  <si>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</si>
  <si>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</si>
  <si>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</si>
  <si>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</si>
  <si>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</si>
  <si>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</si>
  <si>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</si>
  <si>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</si>
  <si>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</si>
  <si>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</si>
  <si>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</si>
  <si>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</si>
  <si>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</si>
  <si>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</si>
  <si>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</si>
  <si>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</si>
  <si>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</si>
  <si>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</si>
  <si>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</si>
  <si>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</si>
  <si>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</si>
  <si>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</si>
  <si>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</si>
  <si>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</si>
  <si>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</si>
  <si>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</si>
  <si>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</si>
  <si>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</si>
  <si>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</si>
  <si>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</si>
  <si>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</si>
  <si>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</si>
  <si>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</si>
  <si>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</si>
  <si>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</si>
  <si>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</si>
  <si>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</si>
  <si>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</si>
  <si>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</si>
  <si>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</si>
  <si>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</si>
  <si>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</si>
  <si>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</si>
  <si>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</si>
  <si>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</si>
  <si>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</si>
  <si>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</si>
  <si>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</si>
  <si>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</si>
  <si>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</si>
  <si>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</si>
  <si>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</si>
  <si>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</si>
  <si>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</si>
  <si>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</si>
  <si>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</si>
  <si>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</si>
  <si>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</si>
  <si>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</si>
  <si>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</si>
  <si>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</si>
  <si>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</si>
  <si>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</si>
  <si>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</si>
  <si>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</si>
  <si>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</si>
  <si>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</si>
  <si>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</si>
  <si>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</si>
  <si>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</si>
  <si>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</si>
  <si>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</si>
  <si>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</si>
  <si>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</si>
  <si>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</si>
  <si>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</si>
  <si>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</si>
  <si>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</si>
  <si>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</si>
  <si>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</si>
  <si>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</si>
  <si>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</si>
  <si>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</si>
  <si>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</si>
  <si>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</si>
  <si>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</si>
  <si>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</si>
  <si>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</si>
  <si>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</si>
  <si>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</si>
  <si>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</si>
  <si>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</si>
  <si>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</si>
  <si>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</si>
  <si>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</si>
  <si>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</si>
  <si>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</si>
  <si>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</si>
  <si>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</si>
  <si>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</si>
  <si>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</si>
  <si>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</si>
  <si>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</si>
  <si>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</si>
  <si>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</si>
  <si>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</si>
  <si>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</si>
  <si>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</si>
  <si>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</si>
  <si>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</si>
  <si>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</si>
  <si>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</si>
  <si>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</si>
  <si>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</si>
  <si>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</si>
  <si>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</si>
  <si>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</si>
  <si>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</si>
  <si>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</si>
  <si>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</si>
  <si>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</si>
  <si>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</si>
  <si>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</si>
  <si>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</si>
  <si>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</si>
  <si>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</si>
  <si>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</si>
  <si>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</si>
  <si>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</si>
  <si>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</si>
  <si>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</si>
  <si>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</si>
  <si>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</si>
  <si>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</si>
  <si>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</si>
  <si>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</si>
  <si>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</si>
  <si>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</si>
  <si>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</si>
  <si>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</si>
  <si>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</si>
  <si>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</si>
  <si>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</si>
  <si>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</si>
  <si>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</si>
  <si>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</si>
  <si>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</si>
  <si>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</si>
  <si>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</si>
  <si>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</si>
  <si>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</si>
  <si>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</si>
  <si>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</si>
  <si>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</si>
  <si>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</si>
  <si>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</si>
  <si>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</si>
  <si>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</si>
  <si>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</si>
  <si>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</si>
  <si>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</si>
  <si>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</si>
  <si>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</si>
  <si>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</si>
  <si>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</si>
  <si>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</si>
  <si>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</si>
  <si>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</si>
  <si>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</si>
  <si>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</si>
  <si>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</si>
  <si>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</si>
  <si>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</si>
  <si>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</si>
  <si>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</si>
  <si>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</si>
  <si>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</si>
  <si>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</si>
  <si>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</si>
  <si>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</si>
  <si>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</si>
  <si>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</si>
  <si>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</si>
  <si>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</si>
  <si>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</si>
  <si>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</si>
  <si>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</si>
  <si>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</si>
  <si>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</si>
  <si>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</si>
  <si>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</si>
  <si>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</si>
  <si>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</si>
  <si>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</si>
  <si>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</si>
  <si>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</si>
  <si>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</si>
  <si>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</si>
  <si>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</si>
  <si>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</si>
  <si>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</si>
  <si>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</si>
  <si>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</si>
  <si>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</si>
  <si>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</si>
  <si>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</si>
  <si>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</si>
  <si>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</si>
  <si>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</si>
  <si>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</si>
  <si>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</si>
  <si>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</si>
  <si>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</si>
  <si>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</si>
  <si>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</si>
  <si>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</si>
  <si>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</si>
  <si>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</si>
  <si>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</si>
  <si>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</si>
  <si>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</si>
  <si>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</si>
  <si>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</si>
  <si>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</si>
  <si>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</si>
  <si>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</si>
  <si>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</si>
  <si>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</si>
  <si>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</si>
  <si>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</si>
  <si>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</si>
  <si>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</si>
  <si>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</si>
  <si>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</si>
  <si>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</si>
  <si>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</si>
  <si>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</si>
  <si>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</si>
  <si>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</si>
  <si>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</si>
  <si>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</si>
  <si>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</si>
  <si>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</si>
  <si>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</si>
  <si>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</si>
  <si>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</si>
  <si>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</si>
  <si>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</si>
  <si>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</si>
  <si>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</si>
  <si>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</si>
  <si>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</si>
  <si>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</si>
  <si>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</si>
  <si>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</si>
  <si>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</si>
  <si>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</si>
  <si>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</si>
  <si>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</si>
  <si>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</si>
  <si>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</si>
  <si>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</si>
  <si>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</si>
  <si>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</si>
  <si>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</si>
  <si>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</si>
  <si>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</si>
  <si>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</si>
  <si>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</si>
  <si>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</si>
  <si>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</si>
  <si>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</si>
  <si>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</si>
  <si>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</si>
  <si>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</si>
  <si>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</si>
  <si>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</si>
  <si>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</si>
  <si>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</si>
  <si>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</si>
  <si>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</si>
  <si>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</si>
  <si>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</si>
  <si>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</si>
  <si>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</si>
  <si>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</si>
  <si>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</si>
  <si>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</si>
  <si>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</si>
  <si>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</si>
  <si>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</si>
  <si>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</si>
  <si>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</si>
  <si>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</si>
  <si>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</si>
  <si>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</si>
  <si>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</si>
  <si>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</si>
  <si>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</si>
  <si>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</si>
  <si>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</si>
  <si>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</si>
  <si>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</si>
  <si>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</si>
  <si>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</si>
  <si>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</si>
  <si>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</si>
  <si>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</si>
  <si>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</si>
  <si>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</si>
  <si>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</si>
  <si>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</si>
  <si>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</si>
  <si>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</si>
  <si>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</si>
  <si>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</si>
  <si>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</si>
  <si>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</si>
  <si>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</si>
  <si>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</si>
  <si>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</si>
  <si>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</si>
  <si>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</si>
  <si>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</si>
  <si>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</si>
  <si>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</si>
  <si>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</si>
  <si>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</si>
  <si>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</si>
  <si>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</si>
  <si>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</si>
  <si>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</si>
  <si>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</si>
  <si>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</si>
  <si>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</si>
  <si>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</si>
  <si>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</si>
  <si>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</si>
  <si>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</si>
  <si>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</si>
  <si>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</si>
  <si>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</si>
  <si>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</si>
  <si>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</si>
  <si>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</si>
  <si>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</si>
  <si>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</si>
  <si>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</si>
  <si>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</si>
  <si>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</si>
  <si>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</si>
  <si>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</si>
  <si>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</si>
  <si>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</si>
  <si>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</si>
  <si>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</si>
  <si>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</si>
  <si>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</si>
  <si>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</si>
  <si>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</si>
  <si>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</si>
  <si>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</si>
  <si>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</si>
  <si>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</si>
  <si>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</si>
  <si>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</si>
  <si>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</si>
  <si>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</si>
  <si>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</si>
  <si>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</si>
  <si>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</si>
  <si>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</si>
  <si>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</si>
  <si>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</si>
  <si>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</si>
  <si>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</si>
  <si>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</si>
  <si>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</si>
  <si>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</si>
  <si>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</si>
  <si>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</si>
  <si>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</si>
  <si>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</si>
  <si>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</si>
  <si>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</si>
  <si>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</si>
  <si>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</si>
  <si>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</si>
  <si>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</si>
  <si>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</si>
  <si>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</si>
  <si>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</si>
  <si>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</si>
  <si>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</si>
  <si>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</si>
  <si>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</si>
  <si>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</si>
  <si>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</si>
  <si>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</si>
  <si>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</si>
  <si>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</si>
  <si>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</si>
  <si>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</si>
  <si>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</si>
  <si>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</si>
  <si>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</si>
  <si>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</si>
  <si>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</si>
  <si>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</si>
  <si>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</si>
  <si>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</si>
  <si>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</si>
  <si>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</si>
  <si>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</si>
  <si>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</si>
  <si>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</si>
  <si>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</si>
  <si>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</si>
  <si>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</si>
  <si>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</si>
  <si>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</si>
  <si>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</si>
  <si>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</si>
  <si>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</si>
  <si>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</si>
  <si>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</si>
  <si>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</si>
  <si>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</si>
  <si>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</si>
  <si>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</si>
  <si>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</si>
  <si>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</si>
  <si>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</si>
  <si>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</si>
  <si>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</si>
  <si>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</si>
  <si>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</si>
  <si>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</si>
  <si>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</si>
  <si>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</si>
  <si>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</si>
  <si>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</si>
  <si>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</si>
  <si>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</si>
  <si>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</si>
  <si>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</si>
  <si>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</si>
  <si>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</si>
  <si>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</si>
  <si>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</si>
  <si>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</si>
  <si>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</si>
  <si>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</si>
  <si>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</si>
  <si>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</si>
  <si>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</si>
  <si>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</si>
  <si>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</si>
  <si>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</si>
  <si>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</si>
  <si>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</si>
  <si>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</si>
  <si>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</si>
  <si>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</si>
  <si>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</si>
  <si>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</si>
  <si>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</si>
  <si>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</si>
  <si>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</si>
  <si>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</si>
  <si>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</si>
  <si>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</si>
  <si>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</si>
  <si>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</si>
  <si>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</si>
  <si>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</si>
  <si>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</si>
  <si>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</si>
  <si>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</si>
  <si>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</si>
  <si>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</si>
  <si>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</si>
  <si>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</si>
  <si>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</si>
  <si>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</si>
  <si>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</si>
  <si>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</si>
  <si>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</si>
  <si>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</si>
  <si>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</si>
  <si>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</si>
  <si>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</si>
  <si>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</si>
  <si>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</si>
  <si>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</si>
  <si>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</si>
  <si>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</si>
  <si>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</si>
  <si>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</si>
  <si>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</si>
  <si>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</si>
  <si>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</si>
  <si>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</si>
  <si>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</si>
  <si>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</si>
  <si>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</si>
  <si>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</si>
  <si>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</si>
  <si>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</si>
  <si>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</si>
  <si>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</si>
  <si>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</si>
  <si>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</si>
  <si>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</si>
  <si>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</si>
  <si>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</si>
  <si>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</si>
  <si>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</si>
  <si>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</si>
  <si>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</si>
  <si>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</si>
  <si>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</si>
  <si>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</si>
  <si>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</si>
  <si>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</si>
  <si>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</si>
  <si>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</si>
  <si>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</si>
  <si>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</si>
  <si>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</si>
  <si>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</si>
  <si>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</si>
  <si>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</si>
  <si>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</si>
  <si>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</si>
  <si>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</si>
  <si>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</si>
  <si>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</si>
  <si>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</si>
  <si>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</si>
  <si>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</si>
  <si>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</si>
  <si>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</si>
  <si>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</si>
  <si>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</si>
  <si>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</si>
  <si>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</si>
  <si>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</si>
  <si>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</si>
  <si>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</si>
  <si>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</si>
  <si>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</si>
  <si>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</si>
  <si>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</si>
  <si>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</si>
  <si>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</si>
  <si>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</si>
  <si>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</si>
  <si>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</si>
  <si>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</si>
  <si>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</si>
  <si>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</si>
  <si>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</si>
  <si>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</si>
  <si>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</si>
  <si>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</si>
  <si>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</si>
  <si>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</si>
  <si>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</si>
  <si>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</si>
  <si>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</si>
  <si>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</si>
  <si>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</si>
  <si>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</si>
  <si>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</si>
  <si>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</si>
  <si>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</si>
  <si>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</si>
  <si>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</si>
  <si>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</si>
  <si>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</si>
  <si>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</si>
  <si>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</si>
  <si>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</si>
  <si>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</si>
  <si>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</si>
  <si>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</si>
  <si>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</si>
  <si>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</si>
  <si>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</si>
  <si>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</si>
  <si>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</si>
  <si>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</si>
  <si>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</si>
  <si>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</si>
  <si>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</si>
  <si>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</si>
  <si>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</si>
  <si>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</si>
  <si>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</si>
  <si>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</si>
  <si>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</si>
  <si>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</si>
  <si>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</si>
  <si>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</si>
  <si>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</si>
  <si>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</si>
  <si>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</si>
  <si>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</si>
  <si>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</si>
  <si>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</si>
  <si>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</si>
  <si>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</si>
  <si>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</si>
  <si>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</si>
  <si>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</si>
  <si>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</si>
  <si>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</si>
  <si>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</si>
  <si>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</si>
  <si>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</si>
  <si>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</si>
  <si>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</si>
  <si>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</si>
  <si>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</si>
  <si>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</si>
  <si>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</si>
  <si>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</si>
  <si>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</si>
  <si>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</si>
  <si>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</si>
  <si>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</si>
  <si>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</si>
  <si>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</si>
  <si>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</si>
  <si>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</si>
  <si>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</si>
  <si>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</si>
  <si>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</si>
  <si>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</si>
  <si>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</si>
  <si>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</si>
  <si>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</si>
  <si>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</si>
  <si>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</si>
  <si>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</si>
  <si>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</si>
  <si>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</si>
  <si>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</si>
  <si>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</si>
  <si>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</si>
  <si>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</si>
  <si>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</si>
  <si>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</si>
  <si>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</si>
  <si>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</si>
  <si>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</si>
  <si>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</si>
  <si>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</si>
  <si>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</si>
  <si>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</si>
  <si>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</si>
  <si>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</si>
  <si>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</si>
  <si>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</si>
  <si>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</si>
  <si>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</si>
  <si>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</si>
  <si>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</si>
  <si>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</si>
  <si>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</si>
  <si>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</si>
  <si>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</si>
  <si>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</si>
  <si>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</si>
  <si>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</si>
  <si>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</si>
  <si>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</si>
  <si>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</si>
  <si>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</si>
  <si>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</si>
  <si>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</si>
  <si>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</si>
  <si>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</si>
  <si>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</si>
  <si>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</si>
  <si>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</si>
  <si>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</si>
  <si>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</si>
  <si>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</si>
  <si>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</si>
  <si>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</si>
  <si>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</si>
  <si>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</si>
  <si>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</si>
  <si>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</si>
  <si>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</si>
  <si>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</si>
  <si>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</si>
  <si>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</si>
  <si>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</si>
  <si>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</si>
  <si>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</si>
  <si>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</si>
  <si>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</si>
  <si>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</si>
  <si>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</si>
  <si>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</si>
  <si>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</si>
  <si>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</si>
  <si>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</si>
  <si>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</si>
  <si>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</si>
  <si>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</si>
  <si>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</si>
  <si>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</si>
  <si>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</si>
  <si>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</si>
  <si>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</si>
  <si>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</si>
  <si>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</si>
  <si>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</si>
  <si>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</si>
  <si>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</si>
  <si>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</si>
  <si>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</si>
  <si>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</si>
  <si>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</si>
  <si>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</si>
  <si>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</si>
  <si>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</si>
  <si>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</si>
  <si>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</si>
  <si>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</si>
  <si>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</si>
  <si>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</si>
  <si>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</si>
  <si>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</si>
  <si>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</si>
  <si>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</si>
  <si>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</si>
  <si>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</si>
  <si>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</si>
  <si>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</si>
  <si>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</si>
  <si>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</si>
  <si>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</si>
  <si>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</si>
  <si>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</si>
  <si>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</si>
  <si>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</si>
  <si>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</si>
  <si>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</si>
  <si>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</si>
  <si>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</si>
  <si>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</si>
  <si>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</si>
  <si>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</si>
  <si>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</si>
  <si>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</si>
  <si>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</si>
  <si>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</si>
  <si>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</si>
  <si>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</si>
  <si>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</si>
  <si>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</si>
  <si>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</si>
  <si>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</si>
  <si>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</si>
  <si>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</si>
  <si>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</si>
  <si>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</si>
  <si>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</si>
  <si>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</si>
  <si>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</si>
  <si>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</si>
  <si>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</si>
  <si>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</si>
  <si>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</si>
  <si>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</si>
  <si>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</si>
  <si>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</si>
  <si>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</si>
  <si>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</si>
  <si>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</si>
  <si>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</si>
  <si>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</si>
  <si>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</si>
  <si>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</si>
  <si>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</si>
  <si>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</si>
  <si>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</si>
  <si>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</si>
  <si>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</si>
  <si>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</si>
  <si>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</si>
  <si>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</si>
  <si>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</si>
  <si>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</si>
  <si>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</si>
  <si>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</si>
  <si>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</si>
  <si>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</si>
  <si>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</si>
  <si>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</si>
  <si>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</si>
  <si>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</si>
  <si>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</si>
  <si>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</si>
  <si>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</si>
  <si>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</si>
  <si>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</si>
  <si>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</si>
  <si>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</si>
  <si>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</si>
  <si>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</si>
  <si>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</si>
  <si>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</si>
  <si>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</si>
  <si>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</si>
  <si>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</si>
  <si>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</si>
  <si>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</si>
  <si>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</si>
  <si>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</si>
  <si>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</si>
  <si>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</si>
  <si>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</si>
  <si>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</si>
  <si>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</si>
  <si>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</si>
  <si>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</si>
  <si>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</si>
  <si>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</si>
  <si>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</si>
  <si>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</si>
  <si>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</si>
  <si>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</si>
  <si>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</si>
  <si>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</si>
  <si>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</si>
  <si>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</si>
  <si>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</si>
  <si>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</si>
  <si>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</si>
  <si>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</si>
  <si>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</si>
  <si>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</si>
  <si>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</si>
  <si>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</si>
  <si>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</si>
  <si>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</si>
  <si>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</si>
  <si>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</si>
  <si>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</si>
  <si>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</si>
  <si>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</si>
  <si>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</si>
  <si>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</si>
  <si>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</si>
  <si>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</si>
  <si>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</si>
  <si>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</si>
  <si>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</si>
  <si>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</si>
  <si>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</si>
  <si>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</si>
  <si>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</si>
  <si>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</si>
  <si>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</si>
  <si>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</si>
  <si>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</si>
  <si>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</si>
  <si>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</si>
  <si>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</si>
  <si>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</si>
  <si>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</si>
  <si>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</si>
  <si>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</si>
  <si>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</si>
  <si>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</si>
  <si>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</si>
  <si>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</si>
  <si>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</si>
  <si>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</si>
  <si>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</si>
  <si>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</si>
  <si>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</si>
  <si>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</si>
  <si>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</si>
  <si>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</si>
  <si>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</si>
  <si>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</si>
  <si>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</si>
  <si>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</si>
  <si>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</si>
  <si>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</si>
  <si>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</si>
  <si>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</si>
  <si>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</si>
  <si>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</si>
  <si>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</si>
  <si>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</si>
  <si>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</si>
  <si>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</si>
  <si>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</si>
  <si>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</si>
  <si>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</si>
  <si>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</si>
  <si>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</si>
  <si>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</si>
  <si>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</si>
  <si>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</si>
  <si>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</si>
  <si>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</si>
  <si>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</si>
  <si>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</si>
  <si>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</si>
  <si>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</si>
  <si>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</si>
  <si>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</si>
  <si>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</si>
  <si>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</si>
  <si>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</si>
  <si>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</si>
  <si>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</si>
  <si>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</si>
  <si>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</si>
  <si>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</si>
  <si>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</si>
  <si>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</si>
  <si>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</si>
  <si>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</si>
  <si>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</si>
  <si>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</si>
  <si>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</si>
  <si>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</si>
  <si>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</si>
  <si>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</si>
  <si>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</si>
  <si>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</si>
  <si>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</si>
  <si>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</si>
  <si>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</si>
  <si>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</si>
  <si>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</si>
  <si>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</si>
  <si>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</si>
  <si>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</si>
  <si>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</si>
  <si>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</si>
  <si>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</si>
  <si>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</si>
  <si>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</si>
  <si>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</si>
  <si>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</si>
  <si>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</si>
  <si>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</si>
  <si>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</si>
  <si>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</si>
  <si>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</si>
  <si>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</si>
  <si>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</si>
  <si>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</si>
  <si>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</si>
  <si>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</si>
  <si>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</si>
  <si>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</si>
  <si>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</si>
  <si>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</si>
  <si>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</si>
  <si>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</si>
  <si>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</si>
  <si>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</si>
  <si>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</si>
  <si>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</si>
  <si>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</si>
  <si>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</si>
  <si>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</si>
  <si>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</si>
  <si>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</si>
  <si>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</si>
  <si>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</si>
  <si>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</si>
  <si>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</si>
  <si>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</si>
  <si>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</si>
  <si>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</si>
  <si>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</si>
  <si>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</si>
  <si>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</si>
  <si>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</si>
  <si>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</si>
  <si>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</si>
  <si>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</si>
  <si>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</si>
  <si>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</si>
  <si>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</si>
  <si>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</si>
  <si>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</si>
  <si>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</si>
  <si>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</si>
  <si>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</si>
  <si>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</si>
  <si>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</si>
  <si>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</si>
  <si>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</si>
  <si>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</si>
  <si>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</si>
  <si>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</si>
  <si>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</si>
  <si>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</si>
  <si>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</si>
  <si>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</si>
  <si>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</si>
  <si>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</si>
  <si>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</si>
  <si>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</si>
  <si>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</si>
  <si>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</si>
  <si>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</si>
  <si>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</si>
  <si>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</si>
  <si>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</si>
  <si>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</si>
  <si>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</si>
  <si>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</si>
  <si>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</si>
  <si>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</si>
  <si>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</si>
  <si>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</si>
  <si>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</si>
  <si>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</si>
  <si>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</si>
  <si>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</si>
  <si>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</si>
  <si>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</si>
  <si>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</si>
  <si>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</si>
  <si>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</si>
  <si>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</si>
  <si>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</si>
  <si>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</si>
  <si>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</si>
  <si>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</si>
  <si>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</si>
  <si>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</si>
  <si>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</si>
  <si>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</si>
  <si>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</si>
  <si>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</si>
  <si>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</si>
  <si>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</si>
  <si>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</si>
  <si>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</si>
  <si>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</si>
  <si>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</si>
  <si>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</si>
  <si>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</si>
  <si>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</si>
  <si>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</si>
  <si>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</si>
  <si>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</si>
  <si>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</si>
  <si>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</si>
  <si>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</si>
  <si>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</si>
  <si>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</si>
  <si>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</si>
  <si>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</si>
  <si>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</si>
  <si>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</si>
  <si>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</si>
  <si>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</si>
  <si>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</si>
  <si>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</si>
  <si>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</si>
  <si>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</si>
  <si>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</si>
  <si>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</si>
  <si>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</si>
  <si>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</si>
  <si>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</si>
  <si>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</si>
  <si>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</si>
  <si>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</si>
  <si>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</si>
  <si>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</si>
  <si>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</si>
  <si>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</si>
  <si>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</si>
  <si>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</si>
  <si>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</si>
  <si>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</si>
  <si>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</si>
  <si>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</si>
  <si>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</si>
  <si>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</si>
  <si>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</si>
  <si>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</si>
  <si>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</si>
  <si>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</si>
  <si>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</si>
  <si>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</si>
  <si>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</si>
  <si>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</si>
  <si>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</si>
  <si>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</si>
  <si>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</si>
  <si>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</si>
  <si>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</si>
  <si>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</si>
  <si>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</si>
  <si>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</si>
  <si>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</si>
  <si>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</si>
  <si>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</si>
  <si>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</si>
  <si>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</si>
  <si>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</si>
  <si>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</si>
  <si>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</si>
  <si>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</si>
  <si>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</si>
  <si>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</si>
  <si>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</si>
  <si>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</si>
  <si>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</si>
  <si>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</si>
  <si>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</si>
  <si>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</si>
  <si>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</si>
  <si>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</si>
  <si>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</si>
  <si>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</si>
  <si>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</si>
  <si>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</si>
  <si>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</si>
  <si>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</si>
  <si>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</si>
  <si>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</si>
  <si>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</si>
  <si>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</si>
  <si>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</si>
  <si>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</si>
  <si>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</si>
  <si>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</si>
  <si>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</si>
  <si>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</si>
  <si>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</si>
  <si>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</si>
  <si>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</si>
  <si>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</si>
  <si>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</si>
  <si>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</si>
  <si>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</si>
  <si>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</si>
  <si>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</si>
  <si>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</si>
  <si>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</si>
  <si>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</si>
  <si>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</si>
  <si>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</si>
  <si>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</si>
  <si>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</si>
  <si>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</si>
  <si>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</si>
  <si>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</si>
  <si>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</si>
  <si>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</si>
  <si>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</si>
  <si>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</si>
  <si>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</si>
  <si>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</si>
  <si>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</si>
  <si>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</si>
  <si>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</si>
  <si>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</si>
  <si>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</si>
  <si>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</si>
  <si>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</si>
  <si>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</si>
  <si>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</si>
  <si>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</si>
  <si>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</si>
  <si>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</si>
  <si>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</si>
  <si>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</si>
  <si>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</si>
  <si>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</si>
  <si>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</si>
  <si>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</si>
  <si>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</si>
  <si>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</si>
  <si>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</si>
  <si>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</si>
  <si>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</si>
  <si>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</si>
  <si>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</si>
  <si>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</si>
  <si>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</si>
  <si>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</si>
  <si>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</si>
  <si>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</si>
  <si>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</si>
  <si>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</si>
  <si>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</si>
  <si>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</si>
  <si>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</si>
  <si>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</si>
  <si>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</si>
  <si>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</si>
  <si>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</si>
  <si>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</si>
  <si>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</si>
  <si>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</si>
  <si>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</si>
  <si>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</si>
  <si>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</si>
  <si>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</si>
  <si>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</si>
  <si>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</si>
  <si>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</si>
  <si>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</si>
  <si>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</si>
  <si>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</si>
  <si>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</si>
  <si>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</si>
  <si>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</si>
  <si>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</si>
  <si>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</si>
  <si>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</si>
  <si>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</si>
  <si>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</si>
  <si>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</si>
  <si>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</si>
  <si>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</si>
  <si>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</si>
  <si>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</si>
  <si>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</si>
  <si>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</si>
  <si>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</si>
  <si>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</si>
  <si>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</si>
  <si>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</si>
  <si>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</si>
  <si>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</si>
  <si>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</si>
  <si>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</si>
  <si>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</si>
  <si>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</si>
  <si>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</si>
  <si>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</si>
  <si>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</si>
  <si>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</si>
  <si>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</si>
  <si>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</si>
  <si>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</si>
  <si>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</si>
  <si>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</si>
  <si>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</si>
  <si>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</si>
  <si>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</si>
  <si>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</si>
  <si>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</si>
  <si>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</si>
  <si>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</si>
  <si>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</si>
  <si>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</si>
  <si>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</si>
  <si>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</si>
  <si>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</si>
  <si>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</si>
  <si>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</si>
  <si>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</si>
  <si>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</si>
  <si>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</si>
  <si>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</si>
  <si>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</si>
  <si>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</si>
  <si>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</si>
  <si>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</si>
  <si>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</si>
  <si>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</si>
  <si>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</si>
  <si>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</si>
  <si>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</si>
  <si>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</si>
  <si>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</si>
  <si>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</si>
  <si>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</si>
  <si>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</si>
  <si>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</si>
  <si>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</si>
  <si>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</si>
  <si>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</si>
  <si>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</si>
  <si>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</si>
  <si>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</si>
  <si>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</si>
  <si>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</si>
  <si>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</si>
  <si>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</si>
  <si>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</si>
  <si>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</si>
  <si>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</si>
  <si>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</si>
  <si>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</si>
  <si>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</si>
  <si>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</si>
  <si>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</si>
  <si>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</si>
  <si>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</si>
  <si>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</si>
  <si>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</si>
  <si>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</si>
  <si>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</si>
  <si>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</si>
  <si>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</si>
  <si>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</si>
  <si>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</si>
  <si>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</si>
  <si>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</si>
  <si>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</si>
  <si>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</si>
  <si>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</si>
  <si>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</si>
  <si>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</si>
  <si>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</si>
  <si>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</si>
  <si>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</si>
  <si>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</si>
  <si>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</si>
  <si>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</si>
  <si>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</si>
  <si>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</si>
  <si>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</si>
  <si>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</si>
  <si>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</si>
  <si>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</si>
  <si>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</si>
  <si>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</si>
  <si>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</si>
  <si>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</si>
  <si>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</si>
  <si>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</si>
  <si>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</si>
  <si>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</si>
  <si>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</si>
  <si>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</si>
  <si>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</si>
  <si>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</si>
  <si>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</si>
  <si>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</si>
  <si>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</si>
  <si>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</si>
  <si>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</si>
  <si>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</si>
  <si>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</si>
  <si>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</si>
  <si>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</si>
  <si>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</si>
  <si>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</si>
  <si>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</si>
  <si>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</si>
  <si>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</si>
  <si>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</si>
  <si>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</si>
  <si>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</si>
  <si>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</si>
  <si>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</si>
  <si>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</si>
  <si>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</si>
  <si>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</si>
  <si>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</si>
  <si>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</si>
  <si>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</si>
  <si>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</si>
  <si>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</si>
  <si>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</si>
  <si>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</si>
  <si>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</si>
  <si>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</si>
  <si>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</si>
  <si>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</si>
  <si>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</si>
  <si>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</si>
  <si>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</si>
  <si>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</si>
  <si>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</si>
  <si>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</si>
  <si>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</si>
  <si>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</si>
  <si>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</si>
  <si>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</si>
  <si>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</si>
  <si>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</si>
  <si>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</si>
  <si>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</si>
  <si>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</si>
  <si>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</si>
  <si>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</si>
  <si>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</si>
  <si>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</si>
  <si>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</si>
  <si>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</si>
  <si>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</si>
  <si>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</si>
  <si>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</si>
  <si>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</si>
  <si>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</si>
  <si>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</si>
  <si>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</si>
  <si>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</si>
  <si>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</si>
  <si>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</si>
  <si>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</si>
  <si>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</si>
  <si>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</si>
  <si>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</si>
  <si>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</si>
  <si>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</si>
  <si>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</si>
  <si>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</si>
  <si>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</si>
  <si>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</si>
  <si>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</si>
  <si>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</si>
  <si>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</si>
  <si>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</si>
  <si>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</si>
  <si>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</si>
  <si>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</si>
  <si>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</si>
  <si>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</si>
  <si>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</si>
  <si>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</si>
  <si>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</si>
  <si>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</si>
  <si>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</si>
  <si>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</si>
  <si>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</si>
  <si>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</si>
  <si>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</si>
  <si>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</si>
  <si>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</si>
  <si>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</si>
  <si>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</si>
  <si>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</si>
  <si>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</si>
  <si>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</si>
  <si>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</si>
  <si>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</si>
  <si>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</si>
  <si>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</si>
  <si>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</si>
  <si>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</si>
  <si>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</si>
  <si>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</si>
  <si>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</si>
  <si>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</si>
  <si>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</si>
  <si>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</si>
  <si>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</si>
  <si>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</si>
  <si>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</si>
  <si>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</si>
  <si>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</si>
  <si>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</si>
  <si>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</si>
  <si>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</si>
  <si>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</si>
  <si>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</si>
  <si>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</si>
  <si>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</si>
  <si>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</si>
  <si>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</si>
  <si>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</si>
  <si>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</si>
  <si>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</si>
  <si>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</si>
  <si>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</si>
  <si>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</si>
  <si>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</si>
  <si>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</si>
  <si>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</si>
  <si>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</si>
  <si>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</si>
  <si>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</si>
  <si>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</si>
  <si>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</si>
  <si>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</si>
  <si>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</si>
  <si>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</si>
  <si>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</si>
  <si>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</si>
  <si>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</si>
  <si>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</si>
  <si>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</si>
  <si>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</si>
  <si>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</si>
  <si>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</si>
  <si>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</si>
  <si>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</si>
  <si>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</si>
  <si>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</si>
  <si>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</si>
  <si>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</si>
  <si>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</si>
  <si>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</si>
  <si>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</si>
  <si>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</si>
  <si>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</si>
  <si>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</si>
  <si>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</si>
  <si>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</si>
  <si>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</si>
  <si>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</si>
  <si>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</si>
  <si>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</si>
  <si>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</si>
  <si>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</si>
  <si>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</si>
  <si>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</si>
  <si>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</si>
  <si>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</si>
  <si>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</si>
  <si>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</si>
  <si>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</si>
  <si>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</si>
  <si>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</si>
  <si>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</si>
  <si>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</si>
  <si>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</si>
  <si>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</si>
  <si>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</si>
  <si>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</si>
  <si>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</si>
  <si>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</si>
  <si>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</si>
  <si>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</si>
  <si>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</si>
  <si>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</si>
  <si>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</si>
  <si>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</si>
  <si>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</si>
  <si>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</si>
  <si>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</si>
  <si>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</si>
  <si>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</si>
  <si>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</si>
  <si>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</si>
  <si>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</si>
  <si>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</si>
  <si>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</si>
  <si>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</si>
  <si>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</si>
  <si>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</si>
  <si>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</si>
  <si>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</si>
  <si>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</si>
  <si>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</si>
  <si>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</si>
  <si>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</si>
  <si>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</si>
  <si>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</si>
  <si>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</si>
  <si>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</si>
  <si>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</si>
  <si>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</si>
  <si>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</si>
  <si>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</si>
  <si>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</si>
  <si>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</si>
  <si>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</si>
  <si>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</si>
  <si>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</si>
  <si>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</si>
  <si>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</si>
  <si>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</si>
  <si>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</si>
  <si>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</si>
  <si>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</si>
  <si>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</si>
  <si>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</si>
  <si>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</si>
  <si>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</si>
  <si>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</si>
  <si>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</si>
  <si>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</si>
  <si>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</si>
  <si>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</si>
  <si>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</si>
  <si>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</si>
  <si>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</si>
  <si>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</si>
  <si>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</si>
  <si>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</si>
  <si>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</si>
  <si>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</si>
  <si>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</si>
  <si>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</si>
  <si>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</si>
  <si>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</si>
  <si>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</si>
  <si>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</si>
  <si>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</si>
  <si>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</si>
  <si>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</si>
  <si>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</si>
  <si>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</si>
  <si>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</si>
  <si>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</si>
  <si>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</si>
  <si>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</si>
  <si>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</si>
  <si>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</si>
  <si>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</si>
  <si>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</si>
  <si>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</si>
  <si>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</si>
  <si>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</si>
  <si>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</si>
  <si>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</si>
  <si>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</si>
  <si>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</si>
  <si>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</si>
  <si>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</si>
  <si>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</si>
  <si>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</si>
  <si>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</si>
  <si>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</si>
  <si>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</si>
  <si>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</si>
  <si>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</si>
  <si>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</si>
  <si>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</si>
  <si>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</si>
  <si>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</si>
  <si>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</si>
  <si>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</si>
  <si>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</si>
  <si>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</si>
  <si>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</si>
  <si>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</si>
  <si>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</si>
  <si>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</si>
  <si>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</si>
  <si>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</si>
  <si>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</si>
  <si>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</si>
  <si>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</si>
  <si>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10 min </t>
  </si>
  <si>
    <t>PCM-20251109-00001142</t>
  </si>
  <si>
    <t>Power in area located site access PG , Site located on Bolvard in progress with Tawal Owner</t>
  </si>
  <si>
    <t xml:space="preserve"> PCM-20250215-00000830 </t>
  </si>
  <si>
    <t>LTE site still down and  site located in aramco area access issue need special permission</t>
  </si>
  <si>
    <t>PCM-20251109-00001149</t>
  </si>
  <si>
    <t>ETA 30 mins</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</si>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</sst>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307.63021354166995</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0.22185706019081408</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45970.578639467596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45970.578639467596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45970.578639467596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45970.578639467596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45970.578639467596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45970.578639467596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45970.578639467596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45970.578639467596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45970.578639467596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45970.578639467596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45970.578639467596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45970.578639467596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45970.578639467596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45970.578639467596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45970.578639467596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45970.578639467596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45970.578639467596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45970.578639467596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45970.578639467596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45970.578639467596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45970.578639467596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45970.578639467596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45970.578639467596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45970.578639467596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45970.578639467596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45970.578639467596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45970.578639467596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45970.578639467596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45970.578639467596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45970.578639467596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45970.578639467596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45970.578639467596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45970.578639467596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45970.578639467596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45970.578639467596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45970.578639467596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45970.578639467596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45970.578639467596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45970.578639467596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45970.578639467596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45970.578639467596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45970.578639467596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45970.578639467596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45970.578639467596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45970.578639467596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45970.578639467596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45970.578639467596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45970.578639467596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45970.578639467596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45970.578639467596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45970.578639467596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45970.578639467596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45970.578639467596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45970.578639467596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45970.578639467596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45970.578639467596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45970.578639467596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45970.578639467596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45970.578639467596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45970.578639467596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45970.578639467596</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45970.578639467596</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145.57880150463461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3</v>
      </c>
      <c r="D4" s="18" t="s">
        <v>22659</v>
      </c>
      <c r="E4" s="103"/>
      <c r="F4" s="104"/>
      <c r="G4" s="105">
        <f t="shared" ca="1" si="0"/>
        <v>45970.578639467596</v>
      </c>
      <c r="H4" s="104">
        <v>45970.527557870373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27624</v>
      </c>
      <c r="E5" s="103" t="s">
        <v>39102</v>
      </c>
      <c r="F5" s="104">
        <v>45970.564143518517</v>
      </c>
      <c r="G5" s="105">
        <f t="shared" ca="1" si="0"/>
        <v>1.4495949078991544E-2</v>
      </c>
      <c r="H5" s="104">
        <v>45970.556504629632</v>
      </c>
      <c r="I5" s="18" t="str">
        <f>IFERROR(VLOOKUP(D5,DB!A:F,6,0),"")</f>
        <v>SCECO</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45970.578639467596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45970.578639467596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45970.578639467596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45970.578639467596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45970.578639467596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45970.578639467596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45970.578639467596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45970.578639467596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45970.578639467596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45970.578639467596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45970.578639467596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45970.578639467596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45970.578639467596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45970.578639467596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45970.578639467596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45970.578639467596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45970.578639467596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45970.578639467596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45970.578639467596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45970.578639467596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45970.578639467596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45970.578639467596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45970.578639467596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45970.578639467596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45970.578639467596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45970.578639467596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45970.578639467596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45970.578639467596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45970.578639467596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45970.578639467596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45970.578639467596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45970.578639467596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45970.578639467596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45970.578639467596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45970.578639467596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45970.578639467596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45970.578639467596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45970.578639467596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45970.578639467596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45970.578639467596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45970.578639467596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45970.578639467596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45970.578639467596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45970.578639467596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45970.578639467596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45970.578639467596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45970.578639467596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45970.578639467596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45970.578639467596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45970.578639467596</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45970.578639467596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45970.578639467596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45970.578639467596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45970.578639467596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45970.578639467596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45970.578639467596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45970.578639467596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45970.578639467596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45970.578639467596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45970.578639467596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45970.578639467596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45970.578639467596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45970.578639467596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45970.578639467596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45970.578639467596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45970.578639467596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45970.578639467596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45970.578639467596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45970.578639467596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45970.578639467596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45970.578639467596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45970.578639467596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45970.578639467596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45970.578639467596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45970.578639467596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45970.578639467596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45970.578639467596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45970.578639467596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45970.578639467596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45970.578639467596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45970.578639467596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45970.578639467596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45970.578639467596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45970.578639467596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45970.578639467596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45970.578639467596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45970.578639467596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45970.578639467596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45970.578639467596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45970.578639467596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45970.578639467596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45970.578639467596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45970.578639467596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45970.578639467596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45970.578639467596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45970.578639467596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45970.578639467596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45970.578639467596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45970.578639467596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45970.578639467596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45970.578639467596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45970.578639467596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45970.578639467596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45970.578639467596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45970.578639467596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45970.578639467596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45970.578639467596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45970.578639467596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45970.578639467596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45970.578639467596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45970.578639467596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45970.578639467596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45970.578639467596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45970.578639467596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45970.578639467596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45970.578639467596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45970.578639467596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45970.578639467596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45970.578639467596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45970.578639467596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45970.578639467596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45970.578639467596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45970.578639467596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45970.578639467596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45970.578639467596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45970.578639467596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45970.578639467596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45970.578639467596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45970.578639467596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45970.578639467596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45970.578639467596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45970.578639467596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45970.578639467596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45970.578639467596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45970.578639467596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45970.578639467596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45970.578639467596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45970.578639467596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45970.578639467596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45970.578639467596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45970.578639467596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45970.578639467596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45970.578639467596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45970.578639467596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45970.578639467596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45970.578639467596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45970.578639467596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45970.578639467596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45970.578639467596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45970.578639467596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45970.578639467596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45970.578639467596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45970.578639467596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45970.578639467596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45970.578639467596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45970.578639467596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45970.578639467596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45970.578639467596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45970.578639467596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45970.578639467596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45970.578639467596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45970.578639467596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45970.578639467596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45970.578639467596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45970.578639467596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45970.578639467596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45970.578639467596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45970.578639467596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45970.578639467596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45970.578639467596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45970.578639467596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45970.578639467596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45970.578639467596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45970.578639467596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45970.578639467596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45970.578639467596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45970.578639467596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45970.578639467596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45970.578639467596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45970.578639467596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45970.578639467596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45970.578639467596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45970.578639467596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45970.578639467596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45970.578639467596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45970.578639467596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45970.578639467596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45970.578639467596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45970.578639467596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45970.578639467596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45970.578639467596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45970.578639467596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45970.578639467596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45970.578639467596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45970.578639467596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45970.578639467596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45970.578639467596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45970.578639467596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45970.578639467596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45970.578639467596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45970.578639467596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45970.578639467596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45970.578639467596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45970.578639467596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45970.578639467596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45970.578639467596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45970.578639467596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45970.578639467596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45970.578639467596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45970.578639467596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45970.578639467596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45970.578639467596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45970.578639467596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45970.578639467596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45970.578639467596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45970.578639467596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45970.578639467596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45970.578639467596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45970.578639467596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45970.578639467596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45970.578639467596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45970.578639467596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45970.578639467596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45970.578639467596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45970.578639467596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45970.578639467596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45970.578639467596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45970.578639467596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45970.578639467596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45970.578639467596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45970.578639467596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45970.578639467596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45970.578639467596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45970.578639467596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45970.578639467596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45970.578639467596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45970.578639467596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45970.578639467596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45970.578639467596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45970.578639467596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45970.578639467596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45970.578639467596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45970.578639467596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45970.578639467596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45970.578639467596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45970.578639467596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45970.578639467596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45970.578639467596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45970.578639467596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45970.578639467596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45970.578639467596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45970.578639467596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45970.578639467596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45970.578639467596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45970.578639467596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45970.578639467596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45970.578639467596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45970.578639467596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45970.578639467596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45970.578639467596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45970.578639467596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45970.578639467596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45970.578639467596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45970.578639467596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45970.578639467596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45970.578639467596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45970.578639467596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45970.578639467596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45970.578639467596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45970.578639467596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45970.578639467596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45970.578639467596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45970.578639467596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45970.578639467596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45970.578639467596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45970.578639467596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45970.578639467596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45970.578639467596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45970.578639467596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45970.578639467596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45970.578639467596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45970.578639467596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45970.578639467596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45970.578639467596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45970.578639467596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45970.578639467596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45970.578639467596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45970.578639467596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45970.578639467596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45970.578639467596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45970.578639467596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45970.578639467596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45970.578639467596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45970.578639467596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45970.578639467596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45970.578639467596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45970.578639467596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45970.578639467596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45970.578639467596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45970.578639467596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45970.578639467596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45970.578639467596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45970.578639467596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45970.578639467596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45970.578639467596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45970.578639467596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45970.578639467596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45970.578639467596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45970.578639467596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45970.578639467596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45970.578639467596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45970.578639467596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45970.578639467596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45970.578639467596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45970.578639467596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45970.578639467596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45970.578639467596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45970.578639467596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45970.578639467596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45970.578639467596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45970.578639467596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45970.578639467596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45970.578639467596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45970.578639467596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45970.578639467596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45970.578639467596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45970.578639467596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45970.578639467596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45970.578639467596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45970.578639467596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45970.578639467596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45970.578639467596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45970.578639467596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45970.578639467596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45970.578639467596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45970.578639467596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45970.578639467596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45970.578639467596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45970.578639467596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45970.578639467596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45970.578639467596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45970.578639467596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45970.578639467596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45970.578639467596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45970.578639467596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45970.578639467596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45970.578639467596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45970.578639467596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45970.578639467596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45970.578639467596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45970.578639467596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45970.578639467596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45970.578639467596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45970.578639467596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45970.578639467596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45970.578639467596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45970.578639467596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45970.578639467596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45970.578639467596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45970.578639467596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45970.578639467596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45970.578639467596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45970.578639467596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45970.578639467596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45970.578639467596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45970.578639467596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45970.578639467596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45970.578639467596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45970.578639467596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45970.578639467596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45970.578639467596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45970.578639467596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45970.578639467596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45970.578639467596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45970.578639467596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45970.578639467596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45970.578639467596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45970.578639467596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45970.578639467596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45970.578639467596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45970.578639467596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45970.578639467596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45970.578639467596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45970.578639467596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45970.578639467596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45970.578639467596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45970.578639467596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45970.578639467596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45970.578639467596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45970.578639467596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45970.578639467596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45970.578639467596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45970.578639467596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45970.578639467596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45970.578639467596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45970.578639467596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45970.578639467596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45970.578639467596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45970.578639467596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45970.578639467596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45970.578639467596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45970.578639467596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45970.578639467596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45970.578639467596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45970.578639467596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45970.578639467596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45970.578639467596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45970.578639467596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45970.578639467596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45970.578639467596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45970.578639467596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45970.578639467596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45970.578639467596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45970.578639467596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45970.578639467596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45970.578639467596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45970.578639467596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45970.578639467596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45970.578639467596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45970.578639467596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45970.578639467596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45970.578639467596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45970.578639467596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45970.578639467596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45970.578639467596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45970.578639467596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45970.578639467596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45970.578639467596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45970.578639467596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45970.578639467596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45970.578639467596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45970.578639467596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45970.578639467596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45970.578639467596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45970.578639467596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45970.578639467596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45970.578639467596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45970.578639467596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45970.578639467596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45970.578639467596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45970.578639467596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45970.578639467596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45970.578639467596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45970.578639467596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45970.578639467596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45970.578639467596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45970.578639467596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45970.578639467596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45970.578639467596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45970.578639467596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45970.578639467596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45970.578639467596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45970.578639467596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45970.578639467596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45970.578639467596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45970.578639467596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45970.578639467596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45970.578639467596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45970.578639467596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45970.578639467596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45970.578639467596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45970.578639467596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45970.578639467596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45970.578639467596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45970.578639467596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45970.578639467596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45970.578639467596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45970.578639467596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45970.578639467596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45970.578639467596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45970.578639467596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45970.578639467596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45970.578639467596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45970.578639467596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45970.578639467596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45970.578639467596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45970.578639467596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45970.578639467596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45970.578639467596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45970.578639467596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45970.578639467596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45970.578639467596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45970.578639467596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45970.578639467596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45970.578639467596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45970.578639467596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45970.578639467596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45970.578639467596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45970.578639467596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45970.578639467596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45970.578639467596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45970.578639467596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45970.578639467596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45970.578639467596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45970.578639467596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45970.578639467596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45970.578639467596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45970.578639467596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45970.578639467596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45970.578639467596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45970.578639467596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45970.578639467596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45970.578639467596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45970.578639467596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45970.578639467596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45970.578639467596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45970.578639467596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45970.578639467596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45970.578639467596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45970.578639467596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45970.578639467596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45970.578639467596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45970.578639467596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45970.578639467596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45970.578639467596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45970.578639467596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45970.578639467596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45970.578639467596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45970.578639467596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45970.578639467596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45970.578639467596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45970.578639467596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45970.578639467596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45970.578639467596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45970.578639467596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45970.578639467596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45970.578639467596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45970.578639467596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45970.578639467596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45970.578639467596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45970.578639467596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45970.578639467596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45970.578639467596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45970.578639467596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45970.578639467596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45970.578639467596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45970.578639467596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45970.578639467596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45970.578639467596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45970.578639467596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45970.578639467596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45970.578639467596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45970.578639467596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45970.578639467596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45970.578639467596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45970.578639467596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45970.578639467596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45970.578639467596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45970.578639467596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45970.578639467596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45970.578639467596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45970.578639467596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45970.578639467596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45970.578639467596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45970.578639467596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45970.578639467596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45970.578639467596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45970.578639467596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45970.578639467596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45970.578639467596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45970.578639467596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45970.578639467596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45970.578639467596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45970.578639467596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45970.578639467596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45970.578639467596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45970.578639467596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45970.578639467596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45970.578639467596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45970.578639467596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45970.578639467596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45970.578639467596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45970.578639467596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45970.578639467596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45970.578639467596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45970.578639467596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45970.578639467596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45970.578639467596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45970.578639467596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45970.578639467596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45970.578639467596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45970.578639467596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45970.578639467596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45970.578639467596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45970.578639467596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45970.578639467596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45970.578639467596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45970.578639467596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45970.578639467596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45970.578639467596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45970.578639467596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45970.578639467596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45970.578639467596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45970.578639467596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45970.578639467596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45970.578639467596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45970.578639467596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45970.578639467596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45970.578639467596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45970.578639467596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45970.578639467596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45970.578639467596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45970.578639467596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45970.578639467596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45970.578639467596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45970.578639467596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45970.578639467596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45970.578639467596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45970.578639467596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45970.578639467596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45970.578639467596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45970.578639467596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45970.578639467596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45970.578639467596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45970.578639467596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45970.578639467596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45970.578639467596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45970.578639467596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45970.578639467596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45970.578639467596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45970.578639467596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45970.578639467596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45970.578639467596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45970.578639467596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45970.578639467596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45970.578639467596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45970.578639467596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45970.578639467596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45970.578639467596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45970.578639467596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45970.578639467596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45970.578639467596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45970.578639467596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45970.578639467596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45970.578639467596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45970.578639467596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45970.578639467596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45970.578639467596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45970.578639467596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45970.578639467596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45970.578639467596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45970.578639467596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45970.578639467596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45970.578639467596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45970.578639467596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45970.578639467596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45970.578639467596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45970.578639467596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45970.578639467596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45970.578639467596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45970.578639467596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45970.578639467596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45970.578639467596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45970.578639467596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45970.578639467596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45970.578639467596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45970.578639467596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45970.578639467596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45970.578639467596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45970.578639467596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45970.578639467596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45970.578639467596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45970.578639467596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45970.578639467596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45970.578639467596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45970.578639467596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45970.578639467596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45970.578639467596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45970.578639467596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45970.578639467596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45970.578639467596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45970.578639467596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45970.578639467596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45970.578639467596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45970.578639467596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45970.578639467596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45970.578639467596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45970.578639467596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45970.578639467596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45970.578639467596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45970.578639467596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45970.578639467596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45970.578639467596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45970.578639467596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45970.578639467596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45970.578639467596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45970.578639467596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45970.578639467596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45970.578639467596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45970.578639467596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45970.578639467596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45970.578639467596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45970.578639467596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45970.578639467596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45970.578639467596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45970.578639467596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45970.578639467596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45970.578639467596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45970.578639467596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45970.578639467596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45970.578639467596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45970.578639467596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45970.578639467596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45970.578639467596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45970.578639467596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45970.578639467596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45970.578639467596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45970.578639467596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45970.578639467596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45970.578639467596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45970.578639467596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45970.578639467596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45970.578639467596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45970.578639467596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45970.578639467596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45970.578639467596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45970.578639467596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45970.578639467596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45970.578639467596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45970.578639467596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45970.578639467596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45970.578639467596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45970.578639467596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45970.578639467596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45970.578639467596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45970.578639467596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45970.578639467596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45970.578639467596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45970.578639467596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45970.578639467596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45970.578639467596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45970.578639467596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45970.578639467596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45970.578639467596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45970.578639467596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45970.578639467596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45970.578639467596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45970.578639467596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45970.578639467596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45970.578639467596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45970.578639467596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45970.578639467596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45970.578639467596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45970.578639467596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45970.578639467596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45970.578639467596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45970.578639467596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45970.578639467596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45970.578639467596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45970.578639467596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45970.578639467596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45970.578639467596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45970.578639467596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45970.578639467596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45970.578639467596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45970.578639467596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45970.578639467596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45970.578639467596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45970.578639467596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45970.578639467596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45970.578639467596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45970.578639467596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45970.578639467596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45970.578639467596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45970.578639467596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45970.578639467596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45970.578639467596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45970.578639467596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45970.578639467596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45970.578639467596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45970.578639467596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45970.578639467596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45970.578639467596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45970.578639467596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45970.578639467596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45970.578639467596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45970.578639467596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45970.578639467596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45970.578639467596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45970.578639467596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45970.578639467596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45970.578639467596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45970.578639467596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45970.578639467596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45970.578639467596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45970.578639467596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45970.578639467596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45970.578639467596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45970.578639467596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45970.578639467596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45970.578639467596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45970.578639467596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45970.578639467596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45970.578639467596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45970.578639467596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45970.578639467596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45970.578639467596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45970.578639467596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45970.578639467596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45970.578639467596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45970.578639467596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45970.578639467596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45970.578639467596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45970.578639467596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45970.578639467596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45970.578639467596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45970.578639467596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45970.578639467596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45970.578639467596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45970.578639467596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45970.578639467596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45970.578639467596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45970.578639467596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45970.578639467596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45970.578639467596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45970.578639467596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45970.578639467596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45970.578639467596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45970.578639467596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45970.578639467596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45970.578639467596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45970.578639467596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45970.578639467596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45970.578639467596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45970.578639467596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45970.578639467596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45970.578639467596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45970.578639467596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45970.578639467596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45970.578639467596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45970.578639467596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45970.578639467596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45970.578639467596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45970.578639467596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45970.578639467596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45970.578639467596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45970.578639467596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45970.578639467596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45970.578639467596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45970.578639467596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45970.578639467596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45970.578639467596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45970.578639467596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45970.578639467596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45970.578639467596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45970.578639467596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45970.578639467596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45970.578639467596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45970.578639467596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45970.578639467596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45970.578639467596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45970.578639467596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45970.578639467596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45970.578639467596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45970.578639467596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45970.578639467596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45970.578639467596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45970.578639467596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45970.578639467596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45970.578639467596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45970.578639467596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45970.578639467596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45970.578639467596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45970.578639467596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45970.578639467596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45970.578639467596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45970.578639467596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45970.578639467596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45970.578639467596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45970.578639467596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45970.578639467596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45970.578639467596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45970.578639467596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45970.578639467596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45970.578639467596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45970.578639467596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45970.578639467596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45970.578639467596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45970.578639467596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45970.578639467596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45970.578639467596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45970.578639467596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45970.578639467596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45970.578639467596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45970.578639467596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45970.578639467596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45970.578639467596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45970.578639467596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45970.578639467596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45970.578639467596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45970.578639467596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45970.578639467596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45970.578639467596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45970.578639467596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45970.578639467596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45970.578639467596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45970.578639467596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45970.578639467596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45970.578639467596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45970.578639467596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45970.578639467596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45970.578639467596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45970.578639467596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45970.578639467596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45970.578639467596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45970.578639467596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45970.578639467596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45970.578639467596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45970.578639467596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45970.578639467596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45970.578639467596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45970.578639467596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45970.578639467596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45970.578639467596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45970.578639467596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45970.578639467596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45970.578639467596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45970.578639467596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45970.578639467596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45970.578639467596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45970.578639467596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45970.578639467596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45970.578639467596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45970.578639467596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45970.578639467596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45970.578639467596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45970.578639467596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45970.578639467596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45970.578639467596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45970.578639467596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45970.578639467596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45970.578639467596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45970.578639467596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45970.578639467596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45970.578639467596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45970.578639467596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45970.578639467596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45970.578639467596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45970.578639467596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45970.578639467596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45970.578639467596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45970.578639467596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45970.578639467596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45970.578639467596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45970.578639467596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45970.578639467596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45970.578639467596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45970.578639467596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45970.578639467596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45970.578639467596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45970.578639467596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45970.578639467596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45970.578639467596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45970.578639467596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45970.578639467596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45970.578639467596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45970.578639467596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45970.578639467596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45970.578639467596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45970.578639467596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45970.578639467596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45970.578639467596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45970.578639467596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45970.578639467596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45970.578639467596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45970.578639467596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45970.578639467596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45970.578639467596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45970.578639467596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45970.578639467596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45970.578639467596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45970.578639467596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45970.578639467596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45970.578639467596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45970.578639467596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45970.578639467596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45970.578639467596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45970.578639467596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45970.578639467596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45970.578639467596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45970.578639467596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45970.578639467596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45970.578639467596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45970.578639467596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45970.578639467596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45970.578639467596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45970.578639467596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45970.578639467596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45970.578639467596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45970.578639467596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45970.578639467596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45970.578639467596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45970.578639467596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45970.578639467596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45970.578639467596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45970.578639467596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45970.578639467596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45970.578639467596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45970.578639467596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45970.578639467596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45970.578639467596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45970.578639467596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45970.578639467596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45970.578639467596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45970.578639467596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45970.578639467596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45970.578639467596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45970.578639467596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45970.578639467596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45970.578639467596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45970.578639467596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45970.578639467596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45970.578639467596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45970.578639467596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45970.578639467596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45970.578639467596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45970.578639467596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45970.578639467596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45970.578639467596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45970.578639467596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45970.578639467596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45970.578639467596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45970.578639467596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45970.578639467596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45970.578639467596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45970.578639467596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45970.578639467596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45970.578639467596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45970.578639467596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45970.578639467596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45970.578639467596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45970.578639467596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45970.578639467596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45970.578639467596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45970.578639467596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45970.578639467596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45970.578639467596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45970.578639467596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45970.578639467596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45970.578639467596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45970.578639467596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45970.578639467596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45970.578639467596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45970.578639467596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45970.578639467596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45970.578639467596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45970.578639467596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45970.578639467596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45970.578639467596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45970.578639467596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45970.578639467596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45970.578639467596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45970.578639467596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45970.578639467596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45970.578639467596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45970.578639467596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45970.578639467596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45970.578639467596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45970.578639467596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45970.578639467596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45970.578639467596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45970.578639467596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45970.578639467596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45970.578639467596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45970.578639467596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45970.578639467596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45970.578639467596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45970.578639467596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45970.578639467596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45970.578639467596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45970.578639467596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45970.578639467596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45970.578639467596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45970.578639467596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45970.578639467596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45970.578639467596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45970.578639467596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45970.578639467596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45970.578639467596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45970.578639467596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45970.578639467596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45970.578639467596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45970.578639467596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45970.578639467596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45970.578639467596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45970.578639467596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45970.578639467596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45970.578639467596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45970.578639467596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45970.578639467596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45970.578639467596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45970.578639467596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45970.578639467596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45970.578639467596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45970.578639467596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45970.578639467596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45970.578639467596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45970.578639467596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45970.578639467596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45970.578639467596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45970.578639467596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E3" sqref="E3: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4" ca="1" si="0">IFERROR(NOW()-F2,"")</f>
        <v>267.09792187499988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37313</v>
      </c>
      <c r="E3" s="95" t="s">
        <v>39021</v>
      </c>
      <c r="F3" s="96">
        <v>45970.567824074074</v>
      </c>
      <c r="G3" s="136">
        <f t="shared" ca="1" si="0"/>
        <v>1.0815393521625083E-2</v>
      </c>
      <c r="H3" s="96">
        <v>45970.561574074076</v>
      </c>
      <c r="I3" s="135" t="str">
        <f>IFERROR(VLOOKUP(D3,DB!A:F,6,0),"")</f>
        <v>Generator-SG</v>
      </c>
      <c r="J3" s="135" t="str">
        <f>IFERROR(VLOOKUP(D3,DB!A:G,7,0),"")</f>
        <v>Dead</v>
      </c>
      <c r="K3" s="98" t="s">
        <v>39114</v>
      </c>
      <c r="L3" s="92" t="str">
        <f>IFERROR(VLOOKUP(D3,DB!A:I,9,0),"")</f>
        <v>Latis</v>
      </c>
    </row>
    <row r="4" spans="1:16" ht="15" customHeight="1">
      <c r="A4" s="135"/>
      <c r="B4" s="135" t="str">
        <f>IFERROR(VLOOKUP(D4,DB!A:K,11,0),"")</f>
        <v>R4</v>
      </c>
      <c r="C4" s="94">
        <v>1</v>
      </c>
      <c r="D4" s="92" t="s">
        <v>33626</v>
      </c>
      <c r="E4" s="95" t="s">
        <v>39021</v>
      </c>
      <c r="F4" s="96"/>
      <c r="G4" s="136">
        <f t="shared" ca="1" si="0"/>
        <v>45970.578639467596</v>
      </c>
      <c r="H4" s="96"/>
      <c r="I4" s="135" t="str">
        <f>IFERROR(VLOOKUP(D4,DB!A:F,6,0),"")</f>
        <v>Generator-SG</v>
      </c>
      <c r="J4" s="135" t="str">
        <f>IFERROR(VLOOKUP(D4,DB!A:G,7,0),"")</f>
        <v>Vandalized</v>
      </c>
      <c r="K4" s="98" t="s">
        <v>39115</v>
      </c>
      <c r="L4" s="92" t="str">
        <f>IFERROR(VLOOKUP(D4,DB!A:I,9,0),"")</f>
        <v>Latis</v>
      </c>
    </row>
    <row r="5" spans="1:16" ht="15" customHeight="1">
      <c r="A5" s="135"/>
      <c r="B5" s="135" t="str">
        <f>IFERROR(VLOOKUP(D5,DB!A:K,11,0),"")</f>
        <v/>
      </c>
      <c r="C5" s="94"/>
      <c r="D5" s="92"/>
      <c r="E5" s="95"/>
      <c r="F5" s="96"/>
      <c r="G5" s="136">
        <f t="shared" ref="G5:G36" ca="1" si="1">IFERROR(NOW()-F5,"")</f>
        <v>45970.578639467596</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45970.578639467596</v>
      </c>
      <c r="H6" s="96"/>
      <c r="I6" s="135"/>
      <c r="J6" s="135"/>
      <c r="K6" s="98"/>
      <c r="L6" s="92"/>
    </row>
    <row r="7" spans="1:16" ht="15" customHeight="1">
      <c r="A7" s="135"/>
      <c r="B7" s="135"/>
      <c r="C7" s="94"/>
      <c r="D7" s="92"/>
      <c r="E7" s="95"/>
      <c r="F7" s="96"/>
      <c r="G7" s="136">
        <f ca="1">IFERROR(NOW()-F7,"")</f>
        <v>45970.578639467596</v>
      </c>
      <c r="H7" s="96"/>
      <c r="I7" s="135"/>
      <c r="J7" s="135"/>
      <c r="K7" s="98"/>
      <c r="L7" s="92"/>
    </row>
    <row r="8" spans="1:16" ht="15" customHeight="1">
      <c r="A8" s="135"/>
      <c r="B8" s="135" t="str">
        <f>IFERROR(VLOOKUP(D8,DB!A:K,11,0),"")</f>
        <v/>
      </c>
      <c r="C8" s="94"/>
      <c r="D8" s="92"/>
      <c r="E8" s="95"/>
      <c r="F8" s="96"/>
      <c r="G8" s="136">
        <f t="shared" ca="1" si="1"/>
        <v>45970.578639467596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45970.578639467596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45970.578639467596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45970.578639467596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45970.578639467596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45970.578639467596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45970.578639467596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45970.578639467596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45970.578639467596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45970.578639467596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45970.578639467596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45970.578639467596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45970.578639467596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45970.578639467596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45970.578639467596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45970.578639467596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45970.578639467596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45970.578639467596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45970.578639467596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45970.578639467596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45970.578639467596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45970.578639467596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45970.578639467596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45970.578639467596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45970.578639467596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45970.578639467596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45970.578639467596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45970.578639467596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45970.578639467596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45970.578639467596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45970.578639467596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45970.578639467596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45970.578639467596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45970.578639467596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45970.578639467596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45970.578639467596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45970.578639467596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45970.578639467596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45970.578639467596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45970.578639467596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45970.578639467596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45970.578639467596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45970.578639467596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45970.578639467596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45970.578639467596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45970.578639467596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45970.578639467596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45970.578639467596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45970.578639467596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45970.578639467596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45970.578639467596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45970.578639467596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45970.578639467596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45970.578639467596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45970.578639467596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45970.578639467596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45970.578639467596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45970.578639467596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45970.578639467596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45970.578639467596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45970.578639467596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45970.578639467596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45970.578639467596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45970.578639467596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45970.578639467596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45970.578639467596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45970.578639467596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45970.578639467596</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39116</v>
      </c>
      <c r="B2" s="37" t="str">
        <f>IFERROR(VLOOKUP(D2,DB!A:K,11,0),"")</f>
        <v>R5</v>
      </c>
      <c r="C2" s="37">
        <v>3</v>
      </c>
      <c r="D2" s="107" t="s">
        <v>36011</v>
      </c>
      <c r="E2" s="37" t="s">
        <v>39021</v>
      </c>
      <c r="F2" s="38">
        <v>45891.832060185188</v>
      </c>
      <c r="G2" s="116">
        <f ca="1">IFERROR(NOW()-F2,"")</f>
        <v>78.746579282407765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44.38976215277944</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51" ca="1" si="1">IFERROR(NOW()-F4,"")</f>
        <v>21.917528356483672</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45970.578639467596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45970.578639467596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45970.578639467596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45970.578639467596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45970.578639467596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45970.578639467596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45970.578639467596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45970.578639467596</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45970.578639467596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45970.578639467596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45970.578639467596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45970.578639467596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45970.578639467596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45970.578639467596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45970.578639467596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45970.578639467596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45970.578639467596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45970.578639467596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45970.578639467596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45970.578639467596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45970.578639467596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45970.578639467596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45970.578639467596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45970.578639467596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45970.578639467596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45970.578639467596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45970.578639467596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45970.578639467596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45970.578639467596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45970.578639467596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45970.578639467596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45970.578639467596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45970.578639467596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45970.578639467596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45970.578639467596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45970.578639467596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45970.578639467596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45970.578639467596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45970.578639467596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45970.578639467596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45970.578639467596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45970.578639467596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45970.578639467596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45970.578639467596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45970.578639467596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45970.578639467596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45970.578639467596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45970.578639467596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45970.578639467596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45970.578639467596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45970.578639467596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45970.578639467596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45970.578639467596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45970.578639467596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45970.578639467596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45970.578639467596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45970.578639467596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45970.578639467596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45970.578639467596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45970.578639467596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45970.578639467596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45970.578639467596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45970.578639467596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45970.578639467596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45970.578639467596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45970.578639467596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45970.578639467596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45970.578639467596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45970.578639467596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45970.578639467596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45970.578639467596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45970.578639467596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45970.578639467596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45970.578639467596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45970.578639467596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45970.578639467596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45970.578639467596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45970.578639467596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45970.578639467596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45970.578639467596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45970.578639467596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45970.578639467596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45970.578639467596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45970.578639467596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45970.578639467596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45970.578639467596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45970.578639467596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45970.578639467596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45970.578639467596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45970.578639467596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45970.578639467596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45970.578639467596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45970.578639467596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45970.578639467596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45970.578639467596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45970.578639467596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45970.578639467596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45970.578639467596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45970.578639467596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45970.578639467596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45970.578639467596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45970.578639467596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45970.578639467596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45970.578639467596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45970.578639467596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45970.578639467596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45970.578639467596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45970.578639467596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45970.578639467596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45970.578639467596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45970.578639467596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45970.578639467596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45970.578639467596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45970.578639467596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45970.578639467596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45970.578639467596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45970.578639467596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45970.578639467596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45970.578639467596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45970.578639467596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45970.578639467596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45970.578639467596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45970.578639467596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45970.578639467596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45970.578639467596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45970.578639467596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45970.578639467596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45970.578639467596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45970.578639467596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45970.578639467596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45970.578639467596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45970.578639467596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45970.578639467596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45970.578639467596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45970.578639467596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45970.578639467596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45970.578639467596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45970.578639467596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45970.578639467596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45970.578639467596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45970.578639467596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45970.578639467596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45970.578639467596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45970.578639467596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45970.578639467596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45970.578639467596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45970.578639467596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45970.578639467596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45970.578639467596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45970.578639467596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45970.578639467596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45970.578639467596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45970.578639467596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45970.578639467596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45970.578639467596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45970.578639467596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45970.578639467596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45970.578639467596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45970.578639467596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45970.578639467596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45970.578639467596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45970.578639467596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45970.578639467596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45970.578639467596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45970.578639467596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45970.578639467596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45970.578639467596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45970.578639467596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45970.578639467596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45970.578639467596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45970.578639467596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45970.578639467596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45970.578639467596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45970.578639467596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45970.578639467596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45970.578639467596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45970.578639467596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45970.578639467596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45970.578639467596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45970.578639467596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45970.578639467596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45970.578639467596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45970.578639467596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45970.578639467596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45970.578639467596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45970.578639467596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45970.578639467596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45970.578639467596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45970.578639467596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45970.578639467596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45970.578639467596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45970.578639467596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45970.578639467596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45970.578639467596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45970.578639467596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45970.578639467596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45970.578639467596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45970.578639467596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45970.578639467596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45970.578639467596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45970.578639467596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45970.578639467596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45970.578639467596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45970.578639467596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45970.578639467596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45970.578639467596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45970.578639467596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45970.578639467596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45970.578639467596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45970.578639467596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45970.578639467596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45970.578639467596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45970.578639467596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45970.578639467596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45970.578639467596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45970.578639467596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45970.578639467596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45970.578639467596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45970.578639467596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45970.578639467596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45970.578639467596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45970.578639467596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45970.578639467596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45970.578639467596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45970.578639467596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45970.578639467596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45970.578639467596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45970.578639467596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45970.578639467596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45970.578639467596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45970.578639467596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45970.578639467596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45970.578639467596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45970.578639467596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45970.578639467596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45970.578639467596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45970.578639467596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45970.578639467596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45970.578639467596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45970.578639467596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45970.578639467596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45970.578639467596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45970.578639467596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45970.578639467596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45970.578639467596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45970.578639467596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45970.578639467596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45970.578639467596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45970.578639467596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45970.578639467596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45970.578639467596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45970.578639467596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45970.578639467596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45970.578639467596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45970.578639467596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45970.578639467596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45970.578639467596</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45970.578639467596</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45970.578639467596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45970.578639467596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45970.578639467596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45970.578639467596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45970.578639467596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45970.578639467596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45970.578639467596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45970.578639467596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45970.578639467596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45970.578639467596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45970.578639467596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45970.578639467596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45970.578639467596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45970.578639467596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45970.578639467596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45970.578639467596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45970.578639467596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45970.578639467596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45970.578639467596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45970.578639467596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45970.578639467596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45970.578639467596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45970.578639467596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45970.578639467596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45970.578639467596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45970.578639467596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45970.578639467596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45970.578639467596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45970.578639467596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45970.578639467596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45970.578639467596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45970.578639467596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45970.578639467596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45970.578639467596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45970.578639467596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45970.578639467596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45970.578639467596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45970.578639467596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45970.578639467596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45970.578639467596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45970.578639467596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45970.578639467596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45970.578639467596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45970.578639467596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45970.578639467596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45970.578639467596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45970.578639467596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45970.578639467596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45970.578639467596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45970.578639467596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45970.578639467596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45970.578639467596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45970.578639467596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45970.578639467596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45970.578639467596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45970.578639467596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45970.578639467596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45970.578639467596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45970.578639467596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45970.578639467596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45970.578639467596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45970.578639467596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45970.578639467596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45970.578639467596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45970.578639467596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45970.578639467596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45970.578639467596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45970.578639467596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45970.578639467596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45970.578639467596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45970.578639467596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45970.578639467596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45970.578639467596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45970.578639467596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45970.578639467596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45970.578639467596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45970.578639467596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45970.578639467596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45970.578639467596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45970.578639467596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45970.578639467596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45970.578639467596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45970.578639467596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45970.578639467596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45970.578639467596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45970.578639467596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45970.578639467596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45970.578639467596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45970.578639467596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45970.578639467596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45970.578639467596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45970.578639467596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45970.578639467596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45970.578639467596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45970.578639467596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45970.578639467596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45970.578639467596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45970.578639467596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45970.578639467596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45970.578639467596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45970.578639467596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45970.578639467596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45970.578639467596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45970.578639467596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45970.578639467596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45970.578639467596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45970.578639467596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45970.578639467596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45970.578639467596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45970.578639467596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45970.578639467596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45970.578639467596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45970.578639467596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45970.578639467596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45970.578639467596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45970.578639467596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45970.578639467596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45970.578639467596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45970.578639467596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45970.578639467596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45970.578639467596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45970.578639467596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45970.578639467596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45970.578639467596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45970.578639467596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45970.578639467596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45970.578639467596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45970.578639467596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45970.578639467596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45970.578639467596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45970.578639467596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45970.578639467596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45970.578639467596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45970.578639467596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45970.578639467596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45970.578639467596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45970.578639467596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45970.578639467596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45970.578639467596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45970.578639467596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45970.578639467596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45970.578639467596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45970.578639467596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45970.578639467596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45970.578639467596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45970.578639467596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45970.578639467596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45970.578639467596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45970.578639467596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45970.578639467596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45970.578639467596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45970.578639467596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45970.578639467596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45970.578639467596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45970.578639467596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45970.578639467596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45970.578639467596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45970.578639467596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45970.578639467596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45970.578639467596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45970.578639467596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45970.578639467596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45970.578639467596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45970.578639467596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45970.578639467596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45970.578639467596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45970.578639467596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45970.578639467596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45970.578639467596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45970.578639467596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45970.578639467596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45970.578639467596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45970.578639467596</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45970.578639467596</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45970.578639467596</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45970.578639467596</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45970.578639467596</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45970.578639467596</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