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73" documentId="13_ncr:1_{F6CB121F-512D-4AA6-A0C1-0FB36C537598}" xr6:coauthVersionLast="47" xr6:coauthVersionMax="47" xr10:uidLastSave="{61204045-3A6E-48B3-AB8E-B1601EE2FFE8}"/>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<sst xmlns="http://schemas.openxmlformats.org/spreadsheetml/2006/main" count="179036" uniqueCount="39111">
  <si>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</si>
  <si>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</si>
  <si>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</si>
  <si>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</si>
  <si>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</si>
  <si>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</si>
  <si>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</si>
  <si>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</si>
  <si>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</si>
  <si>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</si>
  <si>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</si>
  <si>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</si>
  <si>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</si>
  <si>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</si>
  <si>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</si>
  <si>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</si>
  <si>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</si>
  <si>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</si>
  <si>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</si>
  <si>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</si>
  <si>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</si>
  <si>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</si>
  <si>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</si>
  <si>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</si>
  <si>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</si>
  <si>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</si>
  <si>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</si>
  <si>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</si>
  <si>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</si>
  <si>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</si>
  <si>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</si>
  <si>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</si>
  <si>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</si>
  <si>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</si>
  <si>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</si>
  <si>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</si>
  <si>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</si>
  <si>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</si>
  <si>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</si>
  <si>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</si>
  <si>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</si>
  <si>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</si>
  <si>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</si>
  <si>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</si>
  <si>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</si>
  <si>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</si>
  <si>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</si>
  <si>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</si>
  <si>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</si>
  <si>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</si>
  <si>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</si>
  <si>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</si>
  <si>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</si>
  <si>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</si>
  <si>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</si>
  <si>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</si>
  <si>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</si>
  <si>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</si>
  <si>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</si>
  <si>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</si>
  <si>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</si>
  <si>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</si>
  <si>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</si>
  <si>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</si>
  <si>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</si>
  <si>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</si>
  <si>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</si>
  <si>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</si>
  <si>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</si>
  <si>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</si>
  <si>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</si>
  <si>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</si>
  <si>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</si>
  <si>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</si>
  <si>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</si>
  <si>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</si>
  <si>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</si>
  <si>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</si>
  <si>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</si>
  <si>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</si>
  <si>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</si>
  <si>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</si>
  <si>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</si>
  <si>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</si>
  <si>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</si>
  <si>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</si>
  <si>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</si>
  <si>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</si>
  <si>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</si>
  <si>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</si>
  <si>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</si>
  <si>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</si>
  <si>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</si>
  <si>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</si>
  <si>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</si>
  <si>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</si>
  <si>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</si>
  <si>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</si>
  <si>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</si>
  <si>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</si>
  <si>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</si>
  <si>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</si>
  <si>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</si>
  <si>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</si>
  <si>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</si>
  <si>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</si>
  <si>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</si>
  <si>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</si>
  <si>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</si>
  <si>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</si>
  <si>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</si>
  <si>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</si>
  <si>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</si>
  <si>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</si>
  <si>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</si>
  <si>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</si>
  <si>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</si>
  <si>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</si>
  <si>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</si>
  <si>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</si>
  <si>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</si>
  <si>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</si>
  <si>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</si>
  <si>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</si>
  <si>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</si>
  <si>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</si>
  <si>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</si>
  <si>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</si>
  <si>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</si>
  <si>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</si>
  <si>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</si>
  <si>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</si>
  <si>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</si>
  <si>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</si>
  <si>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</si>
  <si>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</si>
  <si>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</si>
  <si>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</si>
  <si>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</si>
  <si>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</si>
  <si>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</si>
  <si>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</si>
  <si>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</si>
  <si>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</si>
  <si>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</si>
  <si>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</si>
  <si>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</si>
  <si>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</si>
  <si>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</si>
  <si>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</si>
  <si>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</si>
  <si>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</si>
  <si>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</si>
  <si>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</si>
  <si>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</si>
  <si>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</si>
  <si>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</si>
  <si>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</si>
  <si>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</si>
  <si>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</si>
  <si>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</si>
  <si>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</si>
  <si>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</si>
  <si>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</si>
  <si>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</si>
  <si>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</si>
  <si>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</si>
  <si>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</si>
  <si>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</si>
  <si>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</si>
  <si>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</si>
  <si>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</si>
  <si>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</si>
  <si>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</si>
  <si>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</si>
  <si>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</si>
  <si>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</si>
  <si>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</si>
  <si>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</si>
  <si>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</si>
  <si>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</si>
  <si>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</si>
  <si>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</si>
  <si>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</si>
  <si>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</si>
  <si>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</si>
  <si>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</si>
  <si>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</si>
  <si>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</si>
  <si>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</si>
  <si>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</si>
  <si>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</si>
  <si>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</si>
  <si>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</si>
  <si>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</si>
  <si>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</si>
  <si>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</si>
  <si>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</si>
  <si>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</si>
  <si>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</si>
  <si>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</si>
  <si>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</si>
  <si>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</si>
  <si>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</si>
  <si>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</si>
  <si>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</si>
  <si>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</si>
  <si>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</si>
  <si>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</si>
  <si>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</si>
  <si>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</si>
  <si>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</si>
  <si>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</si>
  <si>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</si>
  <si>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</si>
  <si>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</si>
  <si>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</si>
  <si>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</si>
  <si>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</si>
  <si>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</si>
  <si>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</si>
  <si>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</si>
  <si>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</si>
  <si>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</si>
  <si>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</si>
  <si>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</si>
  <si>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</si>
  <si>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</si>
  <si>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</si>
  <si>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</si>
  <si>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</si>
  <si>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</si>
  <si>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</si>
  <si>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</si>
  <si>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</si>
  <si>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</si>
  <si>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</si>
  <si>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</si>
  <si>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</si>
  <si>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</si>
  <si>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</si>
  <si>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</si>
  <si>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</si>
  <si>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</si>
  <si>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</si>
  <si>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</si>
  <si>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</si>
  <si>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</si>
  <si>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</si>
  <si>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</si>
  <si>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</si>
  <si>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</si>
  <si>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</si>
  <si>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</si>
  <si>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</si>
  <si>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</si>
  <si>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</si>
  <si>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</si>
  <si>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</si>
  <si>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</si>
  <si>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</si>
  <si>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</si>
  <si>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</si>
  <si>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</si>
  <si>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</si>
  <si>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</si>
  <si>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</si>
  <si>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</si>
  <si>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</si>
  <si>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</si>
  <si>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</si>
  <si>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</si>
  <si>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</si>
  <si>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</si>
  <si>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</si>
  <si>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</si>
  <si>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</si>
  <si>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</si>
  <si>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</si>
  <si>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</si>
  <si>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</si>
  <si>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</si>
  <si>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</si>
  <si>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</si>
  <si>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</si>
  <si>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</si>
  <si>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</si>
  <si>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</si>
  <si>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</si>
  <si>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</si>
  <si>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</si>
  <si>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</si>
  <si>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</si>
  <si>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</si>
  <si>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</si>
  <si>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</si>
  <si>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</si>
  <si>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</si>
  <si>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</si>
  <si>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</si>
  <si>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</si>
  <si>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</si>
  <si>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</si>
  <si>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</si>
  <si>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</si>
  <si>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</si>
  <si>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</si>
  <si>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</si>
  <si>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</si>
  <si>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</si>
  <si>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</si>
  <si>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</si>
  <si>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</si>
  <si>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</si>
  <si>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</si>
  <si>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</si>
  <si>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</si>
  <si>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</si>
  <si>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</si>
  <si>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</si>
  <si>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</si>
  <si>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</si>
  <si>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</si>
  <si>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</si>
  <si>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</si>
  <si>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</si>
  <si>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</si>
  <si>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</si>
  <si>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</si>
  <si>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</si>
  <si>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</si>
  <si>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</si>
  <si>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</si>
  <si>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</si>
  <si>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</si>
  <si>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</si>
  <si>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</si>
  <si>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</si>
  <si>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</si>
  <si>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</si>
  <si>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</si>
  <si>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</si>
  <si>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</si>
  <si>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</si>
  <si>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</si>
  <si>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</si>
  <si>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</si>
  <si>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</si>
  <si>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</si>
  <si>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</si>
  <si>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</si>
  <si>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</si>
  <si>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</si>
  <si>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</si>
  <si>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</si>
  <si>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</si>
  <si>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</si>
  <si>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</si>
  <si>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</si>
  <si>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</si>
  <si>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</si>
  <si>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</si>
  <si>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</si>
  <si>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</si>
  <si>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</si>
  <si>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</si>
  <si>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</si>
  <si>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</si>
  <si>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</si>
  <si>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</si>
  <si>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</si>
  <si>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</si>
  <si>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</si>
  <si>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</si>
  <si>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</si>
  <si>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</si>
  <si>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</si>
  <si>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</si>
  <si>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</si>
  <si>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</si>
  <si>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</si>
  <si>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</si>
  <si>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</si>
  <si>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</si>
  <si>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</si>
  <si>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</si>
  <si>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</si>
  <si>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</si>
  <si>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</si>
  <si>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</si>
  <si>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</si>
  <si>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</si>
  <si>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</si>
  <si>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</si>
  <si>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</si>
  <si>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</si>
  <si>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</si>
  <si>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</si>
  <si>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</si>
  <si>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</si>
  <si>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</si>
  <si>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</si>
  <si>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</si>
  <si>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</si>
  <si>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</si>
  <si>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</si>
  <si>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</si>
  <si>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</si>
  <si>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</si>
  <si>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</si>
  <si>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</si>
  <si>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</si>
  <si>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</si>
  <si>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</si>
  <si>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</si>
  <si>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</si>
  <si>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</si>
  <si>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</si>
  <si>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</si>
  <si>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</si>
  <si>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</si>
  <si>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</si>
  <si>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</si>
  <si>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</si>
  <si>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</si>
  <si>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</si>
  <si>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</si>
  <si>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</si>
  <si>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</si>
  <si>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</si>
  <si>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</si>
  <si>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</si>
  <si>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</si>
  <si>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</si>
  <si>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</si>
  <si>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</si>
  <si>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</si>
  <si>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</si>
  <si>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</si>
  <si>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</si>
  <si>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</si>
  <si>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</si>
  <si>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</si>
  <si>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</si>
  <si>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</si>
  <si>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</si>
  <si>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</si>
  <si>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</si>
  <si>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</si>
  <si>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</si>
  <si>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</si>
  <si>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</si>
  <si>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</si>
  <si>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</si>
  <si>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</si>
  <si>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</si>
  <si>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</si>
  <si>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</si>
  <si>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</si>
  <si>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</si>
  <si>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</si>
  <si>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</si>
  <si>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</si>
  <si>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</si>
  <si>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</si>
  <si>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</si>
  <si>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</si>
  <si>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</si>
  <si>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</si>
  <si>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</si>
  <si>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</si>
  <si>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</si>
  <si>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</si>
  <si>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</si>
  <si>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</si>
  <si>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</si>
  <si>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</si>
  <si>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</si>
  <si>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</si>
  <si>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</si>
  <si>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</si>
  <si>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</si>
  <si>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</si>
  <si>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</si>
  <si>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</si>
  <si>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</si>
  <si>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</si>
  <si>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</si>
  <si>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</si>
  <si>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</si>
  <si>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</si>
  <si>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</si>
  <si>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</si>
  <si>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</si>
  <si>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</si>
  <si>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</si>
  <si>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</si>
  <si>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</si>
  <si>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</si>
  <si>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</si>
  <si>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</si>
  <si>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</si>
  <si>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</si>
  <si>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</si>
  <si>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</si>
  <si>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</si>
  <si>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</si>
  <si>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</si>
  <si>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</si>
  <si>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</si>
  <si>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</si>
  <si>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</si>
  <si>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</si>
  <si>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</si>
  <si>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</si>
  <si>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</si>
  <si>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</si>
  <si>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</si>
  <si>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</si>
  <si>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</si>
  <si>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</si>
  <si>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</si>
  <si>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</si>
  <si>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</si>
  <si>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</si>
  <si>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</si>
  <si>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</si>
  <si>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</si>
  <si>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</si>
  <si>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</si>
  <si>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</si>
  <si>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</si>
  <si>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</si>
  <si>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</si>
  <si>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</si>
  <si>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</si>
  <si>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</si>
  <si>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</si>
  <si>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</si>
  <si>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</si>
  <si>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</si>
  <si>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</si>
  <si>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</si>
  <si>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</si>
  <si>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</si>
  <si>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</si>
  <si>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</si>
  <si>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</si>
  <si>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</si>
  <si>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</si>
  <si>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</si>
  <si>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</si>
  <si>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</si>
  <si>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</si>
  <si>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</si>
  <si>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</si>
  <si>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</si>
  <si>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</si>
  <si>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</si>
  <si>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</si>
  <si>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</si>
  <si>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</si>
  <si>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</si>
  <si>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</si>
  <si>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</si>
  <si>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</si>
  <si>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</si>
  <si>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</si>
  <si>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</si>
  <si>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</si>
  <si>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</si>
  <si>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</si>
  <si>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</si>
  <si>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</si>
  <si>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</si>
  <si>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</si>
  <si>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</si>
  <si>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</si>
  <si>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</si>
  <si>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</si>
  <si>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</si>
  <si>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</si>
  <si>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</si>
  <si>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</si>
  <si>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</si>
  <si>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</si>
  <si>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</si>
  <si>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</si>
  <si>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</si>
  <si>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</si>
  <si>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</si>
  <si>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</si>
  <si>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</si>
  <si>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</si>
  <si>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</si>
  <si>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</si>
  <si>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</si>
  <si>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</si>
  <si>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</si>
  <si>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</si>
  <si>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</si>
  <si>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</si>
  <si>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</si>
  <si>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</si>
  <si>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</si>
  <si>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</si>
  <si>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</si>
  <si>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</si>
  <si>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</si>
  <si>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</si>
  <si>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</si>
  <si>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</si>
  <si>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</si>
  <si>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</si>
  <si>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</si>
  <si>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</si>
  <si>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</si>
  <si>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</si>
  <si>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</si>
  <si>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</si>
  <si>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</si>
  <si>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</si>
  <si>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</si>
  <si>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</si>
  <si>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</si>
  <si>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</si>
  <si>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</si>
  <si>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</si>
  <si>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</si>
  <si>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</si>
  <si>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</si>
  <si>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</si>
  <si>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</si>
  <si>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</si>
  <si>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</si>
  <si>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</si>
  <si>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</si>
  <si>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</si>
  <si>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</si>
  <si>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</si>
  <si>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</si>
  <si>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</si>
  <si>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</si>
  <si>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</si>
  <si>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</si>
  <si>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</si>
  <si>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</si>
  <si>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</si>
  <si>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</si>
  <si>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</si>
  <si>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</si>
  <si>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</si>
  <si>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</si>
  <si>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</si>
  <si>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</si>
  <si>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</si>
  <si>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</si>
  <si>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</si>
  <si>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</si>
  <si>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</si>
  <si>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</si>
  <si>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</si>
  <si>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</si>
  <si>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</si>
  <si>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</si>
  <si>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</si>
  <si>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</si>
  <si>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</si>
  <si>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</si>
  <si>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</si>
  <si>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</si>
  <si>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</si>
  <si>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</si>
  <si>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</si>
  <si>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</si>
  <si>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</si>
  <si>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</si>
  <si>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</si>
  <si>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</si>
  <si>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</si>
  <si>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</si>
  <si>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</si>
  <si>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</si>
  <si>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</si>
  <si>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</si>
  <si>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</si>
  <si>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</si>
  <si>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</si>
  <si>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</si>
  <si>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</si>
  <si>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</si>
  <si>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</si>
  <si>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</si>
  <si>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</si>
  <si>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</si>
  <si>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</si>
  <si>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</si>
  <si>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</si>
  <si>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</si>
  <si>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</si>
  <si>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</si>
  <si>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</si>
  <si>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</si>
  <si>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</si>
  <si>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</si>
  <si>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</si>
  <si>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</si>
  <si>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</si>
  <si>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</si>
  <si>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</si>
  <si>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</si>
  <si>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</si>
  <si>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</si>
  <si>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</si>
  <si>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</si>
  <si>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</si>
  <si>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</si>
  <si>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</si>
  <si>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</si>
  <si>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</si>
  <si>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</si>
  <si>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</si>
  <si>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</si>
  <si>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</si>
  <si>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</si>
  <si>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</si>
  <si>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</si>
  <si>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</si>
  <si>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</si>
  <si>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</si>
  <si>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</si>
  <si>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</si>
  <si>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</si>
  <si>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</si>
  <si>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</si>
  <si>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</si>
  <si>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</si>
  <si>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</si>
  <si>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</si>
  <si>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</si>
  <si>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</si>
  <si>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</si>
  <si>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</si>
  <si>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</si>
  <si>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</si>
  <si>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</si>
  <si>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</si>
  <si>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</si>
  <si>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</si>
  <si>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</si>
  <si>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</si>
  <si>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</si>
  <si>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</si>
  <si>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</si>
  <si>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</si>
  <si>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</si>
  <si>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</si>
  <si>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</si>
  <si>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</si>
  <si>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</si>
  <si>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</si>
  <si>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</si>
  <si>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</si>
  <si>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</si>
  <si>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</si>
  <si>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</si>
  <si>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</si>
  <si>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</si>
  <si>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</si>
  <si>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</si>
  <si>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</si>
  <si>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</si>
  <si>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</si>
  <si>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</si>
  <si>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</si>
  <si>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</si>
  <si>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</si>
  <si>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</si>
  <si>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</si>
  <si>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</si>
  <si>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</si>
  <si>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</si>
  <si>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</si>
  <si>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</si>
  <si>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</si>
  <si>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</si>
  <si>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</si>
  <si>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</si>
  <si>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</si>
  <si>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</si>
  <si>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</si>
  <si>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</si>
  <si>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</si>
  <si>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</si>
  <si>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</si>
  <si>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</si>
  <si>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</si>
  <si>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</si>
  <si>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</si>
  <si>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</si>
  <si>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</si>
  <si>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</si>
  <si>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</si>
  <si>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</si>
  <si>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</si>
  <si>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</si>
  <si>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</si>
  <si>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</si>
  <si>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</si>
  <si>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</si>
  <si>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</si>
  <si>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</si>
  <si>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</si>
  <si>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</si>
  <si>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</si>
  <si>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</si>
  <si>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</si>
  <si>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</si>
  <si>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</si>
  <si>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</si>
  <si>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</si>
  <si>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</si>
  <si>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</si>
  <si>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</si>
  <si>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</si>
  <si>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</si>
  <si>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</si>
  <si>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</si>
  <si>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</si>
  <si>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</si>
  <si>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</si>
  <si>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</si>
  <si>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</si>
  <si>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</si>
  <si>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</si>
  <si>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</si>
  <si>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</si>
  <si>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</si>
  <si>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</si>
  <si>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</si>
  <si>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</si>
  <si>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</si>
  <si>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</si>
  <si>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</si>
  <si>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</si>
  <si>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</si>
  <si>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</si>
  <si>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</si>
  <si>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</si>
  <si>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</si>
  <si>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</si>
  <si>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</si>
  <si>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</si>
  <si>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</si>
  <si>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</si>
  <si>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</si>
  <si>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</si>
  <si>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</si>
  <si>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</si>
  <si>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</si>
  <si>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</si>
  <si>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</si>
  <si>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</si>
  <si>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</si>
  <si>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</si>
  <si>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</si>
  <si>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</si>
  <si>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</si>
  <si>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</si>
  <si>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</si>
  <si>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</si>
  <si>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</si>
  <si>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</si>
  <si>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</si>
  <si>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</si>
  <si>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</si>
  <si>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</si>
  <si>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</si>
  <si>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</si>
  <si>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</si>
  <si>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</si>
  <si>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</si>
  <si>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</si>
  <si>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</si>
  <si>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</si>
  <si>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</si>
  <si>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</si>
  <si>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</si>
  <si>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</si>
  <si>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</si>
  <si>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</si>
  <si>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</si>
  <si>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</si>
  <si>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</si>
  <si>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</si>
  <si>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</si>
  <si>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</si>
  <si>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</si>
  <si>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</si>
  <si>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</si>
  <si>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</si>
  <si>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</si>
  <si>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</si>
  <si>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</si>
  <si>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</si>
  <si>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</si>
  <si>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</si>
  <si>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</si>
  <si>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</si>
  <si>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</si>
  <si>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</si>
  <si>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</si>
  <si>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</si>
  <si>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</si>
  <si>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</si>
  <si>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</si>
  <si>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</si>
  <si>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</si>
  <si>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</si>
  <si>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</si>
  <si>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</si>
  <si>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</si>
  <si>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</si>
  <si>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</si>
  <si>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</si>
  <si>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</si>
  <si>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</si>
  <si>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</si>
  <si>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</si>
  <si>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</si>
  <si>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</si>
  <si>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</si>
  <si>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</si>
  <si>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</si>
  <si>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</si>
  <si>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</si>
  <si>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</si>
  <si>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</si>
  <si>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</si>
  <si>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</si>
  <si>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</si>
  <si>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</si>
  <si>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</si>
  <si>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</si>
  <si>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</si>
  <si>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</si>
  <si>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</si>
  <si>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</si>
  <si>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</si>
  <si>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</si>
  <si>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</si>
  <si>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</si>
  <si>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</si>
  <si>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</si>
  <si>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</si>
  <si>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</si>
  <si>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</si>
  <si>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</si>
  <si>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</si>
  <si>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</si>
  <si>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</si>
  <si>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</si>
  <si>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</si>
  <si>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</si>
  <si>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</si>
  <si>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</si>
  <si>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</si>
  <si>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</si>
  <si>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</si>
  <si>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</si>
  <si>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</si>
  <si>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</si>
  <si>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</si>
  <si>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</si>
  <si>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</si>
  <si>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</si>
  <si>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</si>
  <si>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</si>
  <si>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</si>
  <si>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</si>
  <si>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</si>
  <si>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</si>
  <si>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</si>
  <si>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</si>
  <si>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</si>
  <si>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</si>
  <si>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</si>
  <si>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</si>
  <si>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</si>
  <si>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</si>
  <si>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</si>
  <si>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</si>
  <si>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</si>
  <si>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</si>
  <si>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</si>
  <si>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</si>
  <si>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</si>
  <si>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</si>
  <si>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</si>
  <si>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</si>
  <si>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</si>
  <si>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</si>
  <si>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</si>
  <si>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</si>
  <si>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</si>
  <si>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</si>
  <si>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</si>
  <si>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</si>
  <si>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</si>
  <si>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</si>
  <si>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</si>
  <si>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</si>
  <si>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</si>
  <si>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</si>
  <si>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</si>
  <si>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</si>
  <si>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</si>
  <si>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</si>
  <si>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</si>
  <si>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</si>
  <si>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</si>
  <si>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</si>
  <si>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</si>
  <si>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</si>
  <si>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</si>
  <si>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</si>
  <si>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</si>
  <si>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</si>
  <si>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</si>
  <si>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</si>
  <si>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</si>
  <si>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</si>
  <si>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</si>
  <si>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</si>
  <si>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</si>
  <si>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</si>
  <si>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</si>
  <si>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</si>
  <si>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</si>
  <si>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</si>
  <si>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</si>
  <si>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</si>
  <si>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</si>
  <si>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</si>
  <si>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</si>
  <si>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</si>
  <si>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</si>
  <si>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</si>
  <si>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</si>
  <si>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</si>
  <si>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</si>
  <si>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</si>
  <si>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</si>
  <si>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</si>
  <si>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</si>
  <si>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</si>
  <si>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</si>
  <si>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</si>
  <si>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</si>
  <si>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</si>
  <si>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</si>
  <si>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</si>
  <si>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</si>
  <si>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</si>
  <si>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</si>
  <si>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</si>
  <si>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</si>
  <si>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</si>
  <si>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</si>
  <si>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</si>
  <si>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</si>
  <si>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</si>
  <si>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</si>
  <si>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</si>
  <si>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</si>
  <si>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</si>
  <si>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</si>
  <si>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</si>
  <si>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</si>
  <si>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</si>
  <si>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</si>
  <si>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</si>
  <si>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</si>
  <si>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</si>
  <si>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</si>
  <si>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</si>
  <si>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</si>
  <si>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</si>
  <si>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</si>
  <si>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</si>
  <si>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</si>
  <si>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</si>
  <si>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</si>
  <si>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</si>
  <si>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</si>
  <si>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</si>
  <si>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</si>
  <si>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</si>
  <si>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</si>
  <si>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</si>
  <si>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</si>
  <si>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</si>
  <si>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</si>
  <si>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</si>
  <si>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</si>
  <si>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</si>
  <si>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</si>
  <si>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</si>
  <si>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</si>
  <si>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</si>
  <si>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</si>
  <si>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</si>
  <si>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</si>
  <si>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</si>
  <si>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</si>
  <si>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</si>
  <si>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</si>
  <si>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</si>
  <si>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</si>
  <si>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</si>
  <si>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</si>
  <si>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</si>
  <si>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</si>
  <si>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</si>
  <si>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</si>
  <si>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</si>
  <si>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</si>
  <si>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</si>
  <si>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</si>
  <si>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</si>
  <si>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</si>
  <si>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</si>
  <si>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</si>
  <si>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</si>
  <si>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</si>
  <si>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</si>
  <si>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</si>
  <si>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</si>
  <si>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</si>
  <si>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</si>
  <si>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</si>
  <si>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</si>
  <si>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</si>
  <si>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</si>
  <si>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</si>
  <si>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</si>
  <si>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</si>
  <si>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</si>
  <si>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</si>
  <si>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</si>
  <si>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</si>
  <si>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</si>
  <si>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</si>
  <si>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</si>
  <si>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</si>
  <si>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</si>
  <si>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</si>
  <si>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</si>
  <si>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</si>
  <si>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</si>
  <si>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</si>
  <si>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</si>
  <si>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</si>
  <si>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</si>
  <si>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</si>
  <si>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</si>
  <si>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</si>
  <si>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</si>
  <si>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</si>
  <si>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</si>
  <si>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</si>
  <si>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</si>
  <si>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</si>
  <si>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</si>
  <si>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</si>
  <si>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</si>
  <si>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</si>
  <si>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</si>
  <si>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</si>
  <si>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</si>
  <si>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</si>
  <si>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</si>
  <si>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</si>
  <si>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</si>
  <si>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</si>
  <si>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</si>
  <si>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</si>
  <si>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</si>
  <si>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</si>
  <si>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</si>
  <si>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</si>
  <si>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</si>
  <si>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</si>
  <si>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</si>
  <si>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</si>
  <si>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</si>
  <si>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</si>
  <si>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</si>
  <si>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</si>
  <si>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</si>
  <si>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</si>
  <si>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</si>
  <si>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</si>
  <si>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</si>
  <si>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</si>
  <si>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</si>
  <si>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</si>
  <si>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</si>
  <si>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</si>
  <si>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</si>
  <si>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</si>
  <si>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</si>
  <si>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</si>
  <si>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</si>
  <si>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</si>
  <si>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</si>
  <si>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</si>
  <si>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</si>
  <si>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</si>
  <si>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</si>
  <si>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</si>
  <si>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</si>
  <si>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</si>
  <si>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</si>
  <si>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</si>
  <si>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</si>
  <si>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</si>
  <si>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</si>
  <si>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</si>
  <si>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</si>
  <si>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</si>
  <si>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</si>
  <si>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</si>
  <si>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</si>
  <si>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</si>
  <si>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</si>
  <si>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</si>
  <si>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</si>
  <si>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</si>
  <si>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</si>
  <si>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</si>
  <si>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</si>
  <si>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</si>
  <si>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</si>
  <si>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</si>
  <si>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</si>
  <si>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</si>
  <si>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</si>
  <si>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</si>
  <si>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</si>
  <si>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</si>
  <si>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</si>
  <si>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</si>
  <si>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</si>
  <si>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</si>
  <si>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</si>
  <si>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</si>
  <si>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</si>
  <si>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</si>
  <si>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</si>
  <si>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</si>
  <si>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</si>
  <si>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</si>
  <si>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</si>
  <si>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</si>
  <si>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</si>
  <si>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</si>
  <si>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</si>
  <si>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</si>
  <si>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</si>
  <si>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</si>
  <si>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</si>
  <si>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</si>
  <si>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</si>
  <si>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</si>
  <si>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</si>
  <si>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</si>
  <si>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</si>
  <si>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</si>
  <si>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</si>
  <si>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</si>
  <si>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</si>
  <si>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</si>
  <si>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</si>
  <si>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</si>
  <si>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</si>
  <si>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</si>
  <si>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</si>
  <si>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</si>
  <si>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</si>
  <si>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</si>
  <si>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</si>
  <si>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</si>
  <si>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</si>
  <si>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</si>
  <si>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</si>
  <si>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</si>
  <si>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</si>
  <si>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</si>
  <si>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</si>
  <si>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</si>
  <si>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</si>
  <si>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</si>
  <si>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</si>
  <si>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</si>
  <si>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</si>
  <si>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</si>
  <si>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</si>
  <si>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</si>
  <si>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</si>
  <si>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</si>
  <si>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</si>
  <si>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</si>
  <si>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</si>
  <si>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</si>
  <si>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</si>
  <si>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</si>
  <si>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</si>
  <si>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</si>
  <si>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</si>
  <si>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</si>
  <si>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</si>
  <si>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</si>
  <si>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</si>
  <si>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</si>
  <si>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</si>
  <si>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</si>
  <si>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</si>
  <si>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</si>
  <si>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</si>
  <si>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</si>
  <si>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</si>
  <si>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</si>
  <si>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</si>
  <si>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</si>
  <si>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</si>
  <si>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</si>
  <si>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</si>
  <si>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</si>
  <si>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</si>
  <si>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</si>
  <si>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</si>
  <si>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</si>
  <si>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</si>
  <si>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</si>
  <si>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</si>
  <si>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</si>
  <si>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</si>
  <si>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</si>
  <si>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</si>
  <si>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</si>
  <si>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</si>
  <si>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</si>
  <si>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</si>
  <si>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</si>
  <si>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</si>
  <si>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</si>
  <si>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</si>
  <si>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</si>
  <si>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</si>
  <si>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</si>
  <si>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</si>
  <si>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</si>
  <si>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</si>
  <si>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</si>
  <si>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</si>
  <si>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</si>
  <si>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</si>
  <si>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</si>
  <si>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</si>
  <si>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</si>
  <si>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</si>
  <si>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</si>
  <si>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</si>
  <si>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</si>
  <si>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</si>
  <si>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</si>
  <si>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</si>
  <si>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</si>
  <si>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</si>
  <si>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</si>
  <si>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</si>
  <si>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</si>
  <si>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</si>
  <si>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</si>
  <si>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</si>
  <si>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</si>
  <si>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</si>
  <si>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</si>
  <si>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</si>
  <si>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</si>
  <si>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</si>
  <si>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</si>
  <si>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</si>
  <si>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</si>
  <si>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</si>
  <si>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</si>
  <si>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</si>
  <si>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</si>
  <si>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</si>
  <si>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</si>
  <si>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</si>
  <si>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</si>
  <si>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</si>
  <si>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</si>
  <si>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</si>
  <si>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</si>
  <si>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</si>
  <si>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</si>
  <si>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</si>
  <si>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</si>
  <si>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</si>
  <si>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</si>
  <si>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</si>
  <si>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</si>
  <si>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</si>
  <si>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</si>
  <si>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</si>
  <si>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</si>
  <si>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</si>
  <si>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</si>
  <si>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</si>
  <si>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</si>
  <si>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</si>
  <si>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</si>
  <si>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</si>
  <si>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</si>
  <si>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</si>
  <si>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</si>
  <si>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</si>
  <si>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</si>
  <si>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</si>
  <si>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</si>
  <si>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</si>
  <si>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</si>
  <si>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</si>
  <si>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</si>
  <si>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</si>
  <si>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</si>
  <si>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</si>
  <si>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</si>
  <si>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</si>
  <si>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</si>
  <si>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</si>
  <si>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</si>
  <si>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</si>
  <si>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</si>
  <si>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</si>
  <si>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</si>
  <si>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</si>
  <si>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</si>
  <si>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</si>
  <si>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</si>
  <si>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</si>
  <si>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</si>
  <si>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</si>
  <si>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</si>
  <si>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</si>
  <si>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</si>
  <si>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</si>
  <si>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</si>
  <si>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</si>
  <si>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</si>
  <si>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</si>
  <si>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</si>
  <si>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</si>
  <si>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</si>
  <si>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</si>
  <si>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</si>
  <si>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</si>
  <si>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</si>
  <si>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</si>
  <si>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</si>
  <si>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</si>
  <si>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</si>
  <si>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</si>
  <si>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</si>
  <si>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</si>
  <si>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</si>
  <si>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</si>
  <si>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</si>
  <si>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</si>
  <si>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</si>
  <si>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</si>
  <si>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</si>
  <si>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</si>
  <si>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</si>
  <si>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</si>
  <si>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</si>
  <si>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</si>
  <si>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</si>
  <si>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</si>
  <si>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</si>
  <si>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</si>
  <si>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</si>
  <si>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</si>
  <si>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</si>
  <si>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</si>
  <si>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</si>
  <si>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</si>
  <si>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</si>
  <si>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</si>
  <si>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</si>
  <si>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</si>
  <si>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</si>
  <si>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</si>
  <si>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</si>
  <si>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</si>
  <si>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</si>
  <si>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</si>
  <si>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</si>
  <si>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</si>
  <si>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</si>
  <si>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</si>
  <si>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</si>
  <si>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</si>
  <si>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</si>
  <si>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</si>
  <si>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</si>
  <si>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</si>
  <si>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</si>
  <si>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</si>
  <si>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</si>
  <si>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</si>
  <si>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</si>
  <si>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</si>
  <si>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</si>
  <si>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</si>
  <si>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</si>
  <si>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</si>
  <si>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</si>
  <si>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</si>
  <si>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</si>
  <si>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</si>
  <si>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</si>
  <si>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</si>
  <si>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</si>
  <si>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</si>
  <si>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</si>
  <si>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</si>
  <si>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</si>
  <si>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</si>
  <si>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</si>
  <si>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</si>
  <si>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</si>
  <si>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</si>
  <si>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</si>
  <si>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</si>
  <si>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</si>
  <si>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</si>
  <si>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</si>
  <si>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</si>
  <si>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</si>
  <si>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</si>
  <si>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</si>
  <si>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</si>
  <si>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</si>
  <si>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</si>
  <si>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</si>
  <si>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</si>
  <si>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</si>
  <si>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</si>
  <si>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</si>
  <si>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</si>
  <si>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</si>
  <si>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</si>
  <si>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</si>
  <si>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</si>
  <si>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</si>
  <si>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</si>
  <si>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</si>
  <si>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</si>
  <si>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</si>
  <si>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</si>
  <si>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</si>
  <si>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</si>
  <si>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</si>
  <si>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</si>
  <si>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</si>
  <si>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</si>
  <si>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</si>
  <si>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</si>
  <si>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</si>
  <si>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</si>
  <si>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</si>
  <si>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</si>
  <si>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</si>
  <si>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</si>
  <si>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</si>
  <si>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</si>
  <si>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</si>
  <si>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</si>
  <si>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</si>
  <si>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</si>
  <si>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</si>
  <si>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</si>
  <si>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</si>
  <si>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</si>
  <si>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</si>
  <si>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</si>
  <si>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</si>
  <si>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</si>
  <si>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</si>
  <si>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</si>
  <si>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</si>
  <si>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</si>
  <si>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</si>
  <si>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</si>
  <si>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</si>
  <si>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</si>
  <si>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</si>
  <si>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</si>
  <si>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</si>
  <si>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</si>
  <si>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</si>
  <si>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</si>
  <si>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</si>
  <si>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</si>
  <si>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</si>
  <si>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</si>
  <si>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</si>
  <si>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</si>
  <si>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</si>
  <si>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</si>
  <si>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</si>
  <si>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</si>
  <si>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</si>
  <si>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</si>
  <si>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</si>
  <si>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</si>
  <si>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</si>
  <si>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</si>
  <si>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</si>
  <si>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</si>
  <si>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</si>
  <si>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</si>
  <si>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</si>
  <si>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</si>
  <si>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</si>
  <si>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</si>
  <si>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</si>
  <si>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</si>
  <si>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</si>
  <si>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</si>
  <si>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</si>
  <si>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</si>
  <si>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</si>
  <si>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</si>
  <si>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</si>
  <si>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</si>
  <si>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</si>
  <si>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</si>
  <si>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</si>
  <si>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</si>
  <si>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</si>
  <si>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</si>
  <si>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</si>
  <si>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</si>
  <si>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</si>
  <si>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</si>
  <si>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</si>
  <si>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</si>
  <si>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</si>
  <si>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</si>
  <si>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</si>
  <si>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</si>
  <si>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</si>
  <si>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</si>
  <si>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</si>
  <si>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</si>
  <si>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</si>
  <si>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</si>
  <si>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</si>
  <si>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</si>
  <si>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</si>
  <si>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</si>
  <si>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</si>
  <si>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</si>
  <si>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</si>
  <si>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</si>
  <si>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</si>
  <si>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</si>
  <si>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</si>
  <si>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</si>
  <si>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</si>
  <si>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</si>
  <si>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</si>
  <si>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</si>
  <si>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</si>
  <si>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</si>
  <si>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</si>
  <si>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</si>
  <si>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</si>
  <si>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</si>
  <si>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</si>
  <si>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</si>
  <si>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</si>
  <si>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</si>
  <si>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</si>
  <si>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</si>
  <si>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</si>
  <si>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</si>
  <si>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</si>
  <si>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</si>
  <si>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</si>
  <si>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</si>
  <si>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</si>
  <si>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</si>
  <si>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</si>
  <si>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</si>
  <si>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</si>
  <si>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</si>
  <si>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</si>
  <si>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</si>
  <si>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</si>
  <si>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</si>
  <si>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</si>
  <si>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</si>
  <si>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</si>
  <si>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</si>
  <si>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</si>
  <si>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</si>
  <si>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</si>
  <si>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</si>
  <si>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</si>
  <si>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</si>
  <si>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</si>
  <si>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</si>
  <si>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</si>
  <si>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</si>
  <si>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</si>
  <si>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</si>
  <si>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</si>
  <si>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</si>
  <si>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</si>
  <si>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</si>
  <si>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</si>
  <si>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</si>
  <si>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</si>
  <si>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</si>
  <si>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</si>
  <si>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</si>
  <si>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</si>
  <si>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</si>
  <si>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</si>
  <si>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</si>
  <si>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</si>
  <si>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</si>
  <si>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</si>
  <si>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</si>
  <si>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</si>
  <si>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</si>
  <si>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</si>
  <si>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</si>
  <si>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</si>
  <si>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</si>
  <si>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</si>
  <si>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</si>
  <si>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</si>
  <si>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</si>
  <si>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</si>
  <si>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</si>
  <si>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</si>
  <si>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</si>
  <si>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</si>
  <si>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</si>
  <si>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</si>
  <si>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</si>
  <si>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</si>
  <si>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</si>
  <si>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</si>
  <si>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</si>
  <si>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</si>
  <si>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</si>
  <si>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</si>
  <si>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</si>
  <si>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</si>
  <si>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</si>
  <si>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</si>
  <si>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</si>
  <si>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</si>
  <si>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</si>
  <si>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</si>
  <si>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</si>
  <si>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</si>
  <si>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</si>
  <si>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</si>
  <si>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</si>
  <si>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</si>
  <si>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</si>
  <si>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</si>
  <si>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</si>
  <si>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</si>
  <si>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</si>
  <si>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</si>
  <si>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</si>
  <si>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</si>
  <si>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</si>
  <si>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</si>
  <si>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</si>
  <si>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</si>
  <si>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</si>
  <si>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</si>
  <si>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</si>
  <si>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</si>
  <si>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</si>
  <si>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</si>
  <si>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</si>
  <si>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</si>
  <si>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</si>
  <si>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</si>
  <si>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</si>
  <si>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</si>
  <si>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</si>
  <si>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</si>
  <si>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</si>
  <si>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</si>
  <si>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</si>
  <si>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</si>
  <si>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</si>
  <si>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</si>
  <si>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</si>
  <si>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</si>
  <si>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</si>
  <si>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</si>
  <si>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</si>
  <si>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</si>
  <si>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</si>
  <si>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</si>
  <si>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</si>
  <si>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</si>
  <si>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</si>
  <si>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</si>
  <si>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</si>
  <si>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</si>
  <si>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</si>
  <si>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</si>
  <si>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</si>
  <si>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</si>
  <si>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</si>
  <si>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</si>
  <si>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</si>
  <si>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</si>
  <si>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</si>
  <si>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</si>
  <si>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</si>
  <si>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</si>
  <si>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</si>
  <si>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</si>
  <si>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</si>
  <si>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</si>
  <si>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</si>
  <si>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</si>
  <si>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</si>
  <si>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</si>
  <si>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</si>
  <si>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</si>
  <si>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</si>
  <si>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</si>
  <si>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</si>
  <si>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</si>
  <si>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</si>
  <si>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</si>
  <si>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</si>
  <si>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</si>
  <si>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</si>
  <si>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</si>
  <si>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</si>
  <si>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</si>
  <si>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</si>
  <si>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</si>
  <si>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</si>
  <si>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</si>
  <si>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</si>
  <si>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</si>
  <si>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</si>
  <si>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</si>
  <si>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</si>
  <si>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</si>
  <si>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</si>
  <si>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</si>
  <si>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</si>
  <si>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</si>
  <si>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</si>
  <si>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</si>
  <si>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</si>
  <si>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</si>
  <si>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</si>
  <si>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</si>
  <si>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</si>
  <si>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</si>
  <si>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</si>
  <si>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</si>
  <si>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</si>
  <si>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</si>
  <si>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</si>
  <si>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</si>
  <si>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</si>
  <si>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</si>
  <si>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</si>
  <si>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</si>
  <si>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</si>
  <si>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</si>
  <si>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</si>
  <si>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</si>
  <si>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</si>
  <si>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</si>
  <si>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</si>
  <si>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</si>
  <si>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</si>
  <si>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</si>
  <si>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</si>
  <si>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</si>
  <si>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</si>
  <si>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</si>
  <si>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</si>
  <si>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</si>
  <si>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</si>
  <si>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</si>
  <si>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</si>
  <si>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</si>
  <si>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</si>
  <si>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</si>
  <si>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</si>
  <si>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</si>
  <si>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</si>
  <si>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</si>
  <si>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</si>
  <si>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</si>
  <si>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</si>
  <si>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</si>
  <si>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</si>
  <si>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</si>
  <si>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</si>
  <si>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</si>
  <si>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</si>
  <si>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</si>
  <si>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</si>
  <si>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</si>
  <si>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</si>
  <si>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</si>
  <si>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</si>
  <si>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</si>
  <si>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</si>
  <si>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</si>
  <si>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</si>
  <si>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</si>
  <si>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</si>
  <si>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</si>
  <si>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</si>
  <si>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</si>
  <si>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</si>
  <si>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</si>
  <si>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</si>
  <si>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</si>
  <si>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</si>
  <si>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</si>
  <si>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</si>
  <si>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</si>
  <si>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</si>
  <si>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</si>
  <si>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</si>
  <si>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</si>
  <si>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</si>
  <si>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</si>
  <si>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</si>
  <si>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</si>
  <si>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</si>
  <si>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</si>
  <si>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</si>
  <si>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</si>
  <si>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</si>
  <si>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</si>
  <si>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</si>
  <si>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</si>
  <si>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</si>
  <si>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</si>
  <si>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</si>
  <si>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</si>
  <si>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</si>
  <si>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</si>
  <si>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</si>
  <si>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</si>
  <si>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</si>
  <si>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</si>
  <si>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</si>
  <si>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</si>
  <si>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</si>
  <si>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</si>
  <si>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</si>
  <si>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</si>
  <si>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</si>
  <si>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</si>
  <si>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</si>
  <si>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</si>
  <si>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</si>
  <si>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</si>
  <si>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</si>
  <si>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</si>
  <si>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</si>
  <si>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</si>
  <si>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</si>
  <si>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</si>
  <si>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</si>
  <si>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</si>
  <si>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</si>
  <si>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</si>
  <si>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</si>
  <si>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</si>
  <si>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</si>
  <si>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</si>
  <si>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</si>
  <si>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</si>
  <si>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</si>
  <si>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</si>
  <si>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</si>
  <si>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</si>
  <si>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</si>
  <si>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</si>
  <si>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</si>
  <si>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</si>
  <si>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</si>
  <si>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</si>
  <si>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</si>
  <si>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</si>
  <si>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</si>
  <si>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</si>
  <si>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</si>
  <si>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</si>
  <si>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</si>
  <si>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</si>
  <si>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</si>
  <si>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</si>
  <si>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</si>
  <si>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</si>
  <si>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</si>
  <si>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</si>
  <si>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</si>
  <si>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</si>
  <si>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</si>
  <si>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</si>
  <si>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</si>
  <si>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</si>
  <si>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</si>
  <si>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</si>
  <si>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</si>
  <si>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</si>
  <si>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</si>
  <si>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</si>
  <si>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</si>
  <si>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</si>
  <si>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</si>
  <si>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</si>
  <si>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</si>
  <si>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</si>
  <si>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</si>
  <si>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</si>
  <si>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</si>
  <si>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</si>
  <si>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</si>
  <si>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</si>
  <si>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</si>
  <si>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</si>
  <si>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</si>
  <si>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</si>
  <si>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</si>
  <si>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</si>
  <si>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</si>
  <si>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</si>
  <si>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</si>
  <si>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</si>
  <si>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</si>
  <si>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</si>
  <si>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</si>
  <si>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</si>
  <si>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</si>
  <si>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</si>
  <si>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</si>
  <si>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</si>
  <si>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</si>
  <si>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</si>
  <si>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</si>
  <si>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</si>
  <si>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</si>
  <si>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</si>
  <si>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</si>
  <si>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</si>
  <si>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</si>
  <si>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</si>
  <si>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</si>
  <si>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</si>
  <si>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</si>
  <si>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</si>
  <si>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</si>
  <si>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</si>
  <si>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</si>
  <si>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</si>
  <si>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</si>
  <si>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</si>
  <si>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</si>
  <si>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</si>
  <si>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</si>
  <si>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</si>
  <si>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</si>
  <si>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</si>
  <si>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</si>
  <si>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</si>
  <si>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</si>
  <si>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</si>
  <si>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</si>
  <si>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</si>
  <si>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</si>
  <si>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</si>
  <si>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</si>
  <si>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</si>
  <si>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</si>
  <si>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</si>
  <si>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</si>
  <si>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</si>
  <si>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</si>
  <si>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</si>
  <si>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</si>
  <si>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</si>
  <si>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</si>
  <si>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</si>
  <si>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</si>
  <si>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</si>
  <si>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</si>
  <si>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</si>
  <si>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</si>
  <si>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</si>
  <si>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</si>
  <si>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</si>
  <si>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</si>
  <si>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</si>
  <si>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</si>
  <si>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</si>
  <si>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</si>
  <si>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</si>
  <si>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</si>
  <si>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</si>
  <si>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</si>
  <si>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</si>
  <si>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</si>
  <si>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</si>
  <si>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</si>
  <si>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</si>
  <si>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</si>
  <si>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</si>
  <si>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</si>
  <si>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</si>
  <si>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</si>
  <si>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</si>
  <si>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</si>
  <si>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</si>
  <si>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</si>
  <si>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</si>
  <si>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</si>
  <si>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</si>
  <si>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</si>
  <si>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</si>
  <si>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</si>
  <si>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</si>
  <si>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</si>
  <si>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</si>
  <si>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</si>
  <si>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</si>
  <si>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</si>
  <si>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</si>
  <si>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</si>
  <si>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</si>
  <si>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</si>
  <si>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</si>
  <si>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</si>
  <si>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</si>
  <si>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</si>
  <si>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</si>
  <si>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</si>
  <si>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</si>
  <si>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</si>
  <si>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</si>
  <si>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</si>
  <si>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</si>
  <si>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</si>
  <si>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</si>
  <si>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</si>
  <si>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</si>
  <si>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</si>
  <si>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</si>
  <si>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</si>
  <si>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</si>
  <si>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</si>
  <si>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</si>
  <si>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</si>
  <si>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</si>
  <si>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</si>
  <si>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</si>
  <si>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</si>
  <si>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</si>
  <si>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</si>
  <si>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</si>
  <si>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</si>
  <si>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</si>
  <si>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</si>
  <si>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</si>
  <si>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</si>
  <si>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</si>
  <si>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</si>
  <si>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</si>
  <si>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</si>
  <si>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</si>
  <si>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</si>
  <si>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</si>
  <si>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</si>
  <si>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</si>
  <si>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</si>
  <si>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</si>
  <si>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</si>
  <si>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</si>
  <si>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</si>
  <si>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</si>
  <si>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</si>
  <si>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</si>
  <si>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</si>
  <si>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</si>
  <si>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</si>
  <si>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</si>
  <si>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</si>
  <si>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</si>
  <si>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</si>
  <si>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</si>
  <si>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</si>
  <si>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</si>
  <si>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</si>
  <si>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</si>
  <si>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</si>
  <si>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</si>
  <si>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</si>
  <si>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</si>
  <si>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</si>
  <si>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</si>
  <si>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</si>
  <si>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</si>
  <si>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</si>
  <si>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</si>
  <si>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</si>
  <si>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</si>
  <si>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</si>
  <si>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</si>
  <si>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</si>
  <si>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</si>
  <si>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</si>
  <si>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</si>
  <si>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</si>
  <si>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</si>
  <si>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</si>
  <si>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</si>
  <si>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</si>
  <si>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</si>
  <si>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</si>
  <si>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</si>
  <si>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</si>
  <si>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</si>
  <si>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</si>
  <si>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</si>
  <si>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</si>
  <si>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</si>
  <si>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</si>
  <si>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</si>
  <si>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</si>
  <si>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</si>
  <si>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</si>
  <si>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</si>
  <si>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</si>
  <si>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</si>
  <si>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</si>
  <si>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</si>
  <si>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</si>
  <si>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</si>
  <si>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</si>
  <si>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</si>
  <si>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</si>
  <si>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</si>
  <si>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</si>
  <si>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</si>
  <si>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</si>
  <si>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</si>
  <si>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</si>
  <si>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</si>
  <si>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</si>
  <si>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</si>
  <si>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</si>
  <si>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</si>
  <si>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</si>
  <si>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</si>
  <si>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</si>
  <si>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</si>
  <si>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</si>
  <si>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</si>
  <si>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</si>
  <si>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</si>
  <si>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</si>
  <si>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</si>
  <si>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</si>
  <si>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</si>
  <si>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</si>
  <si>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</si>
  <si>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</si>
  <si>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</si>
  <si>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</si>
  <si>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</si>
  <si>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</si>
  <si>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</si>
  <si>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</si>
  <si>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</si>
  <si>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</si>
  <si>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</si>
  <si>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</si>
  <si>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</si>
  <si>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</si>
  <si>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</si>
  <si>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</si>
  <si>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</si>
  <si>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</si>
  <si>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</si>
  <si>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</si>
  <si>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</si>
  <si>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</si>
  <si>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</si>
  <si>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</si>
  <si>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</si>
  <si>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</si>
  <si>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</si>
  <si>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</si>
  <si>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</si>
  <si>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</si>
  <si>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</si>
  <si>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</si>
  <si>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</si>
  <si>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</si>
  <si>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</si>
  <si>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</si>
  <si>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</si>
  <si>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</si>
  <si>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</si>
  <si>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</si>
  <si>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</si>
  <si>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</si>
  <si>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</si>
  <si>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</si>
  <si>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</si>
  <si>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</si>
  <si>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</si>
  <si>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</si>
  <si>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</si>
  <si>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</si>
  <si>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</si>
  <si>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</si>
  <si>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</si>
  <si>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</si>
  <si>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</si>
  <si>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</si>
  <si>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</si>
  <si>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</si>
  <si>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</si>
  <si>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</si>
  <si>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</si>
  <si>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</si>
  <si>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</si>
  <si>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</si>
  <si>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</si>
  <si>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</si>
  <si>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</si>
  <si>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</si>
  <si>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</si>
  <si>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</si>
  <si>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</si>
  <si>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</si>
  <si>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</si>
  <si>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</si>
  <si>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</si>
  <si>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</si>
  <si>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</si>
  <si>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</si>
  <si>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</si>
  <si>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</si>
  <si>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</si>
  <si>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</si>
  <si>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</si>
  <si>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</si>
  <si>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</si>
  <si>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</si>
  <si>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</si>
  <si>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</si>
  <si>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</si>
  <si>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</si>
  <si>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</si>
  <si>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</si>
  <si>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</si>
  <si>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</si>
  <si>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</si>
  <si>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</si>
  <si>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</si>
  <si>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</si>
  <si>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</si>
  <si>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</si>
  <si>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</si>
  <si>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</si>
  <si>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</si>
  <si>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</si>
  <si>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</si>
  <si>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</si>
  <si>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</si>
  <si>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</si>
  <si>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</si>
  <si>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</si>
  <si>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</si>
  <si>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</si>
  <si>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</si>
  <si>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</si>
  <si>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</si>
  <si>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</si>
  <si>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</si>
  <si>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</si>
  <si>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</si>
  <si>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</si>
  <si>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</si>
  <si>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</si>
  <si>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</si>
  <si>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</si>
  <si>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</si>
  <si>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</si>
  <si>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</si>
  <si>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</si>
  <si>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</si>
  <si>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</si>
  <si>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</si>
  <si>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</si>
  <si>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</si>
  <si>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</si>
  <si>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</si>
  <si>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</si>
  <si>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</si>
  <si>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</si>
  <si>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</si>
  <si>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</si>
  <si>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</si>
  <si>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</si>
  <si>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</si>
  <si>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</si>
  <si>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</si>
  <si>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</si>
  <si>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</si>
  <si>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</si>
  <si>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</si>
  <si>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</si>
  <si>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</si>
  <si>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</si>
  <si>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</si>
  <si>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</si>
  <si>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</si>
  <si>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</si>
  <si>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</si>
  <si>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</si>
  <si>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</si>
  <si>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</si>
  <si>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</si>
  <si>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</si>
  <si>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</si>
  <si>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</si>
  <si>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</si>
  <si>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</si>
  <si>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</si>
  <si>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</si>
  <si>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</si>
  <si>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</si>
  <si>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</si>
  <si>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</si>
  <si>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</si>
  <si>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</si>
  <si>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</si>
  <si>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</si>
  <si>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</si>
  <si>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</si>
  <si>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</si>
  <si>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</si>
  <si>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</si>
  <si>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</si>
  <si>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</si>
  <si>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</si>
  <si>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</si>
  <si>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</si>
  <si>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</si>
  <si>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</si>
  <si>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</si>
  <si>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</si>
  <si>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</si>
  <si>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</si>
  <si>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</si>
  <si>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</si>
  <si>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</si>
  <si>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</si>
  <si>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</si>
  <si>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</si>
  <si>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</si>
  <si>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</si>
  <si>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</si>
  <si>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</si>
  <si>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</si>
  <si>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</si>
  <si>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</si>
  <si>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</si>
  <si>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</si>
  <si>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</si>
  <si>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</si>
  <si>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</si>
  <si>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</si>
  <si>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</si>
  <si>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</si>
  <si>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</si>
  <si>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</si>
  <si>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</si>
  <si>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</si>
  <si>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</si>
  <si>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</si>
  <si>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</si>
  <si>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</si>
  <si>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</si>
  <si>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</si>
  <si>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</si>
  <si>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</si>
  <si>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</si>
  <si>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</si>
  <si>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</si>
  <si>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</si>
  <si>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</si>
  <si>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</si>
  <si>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</si>
  <si>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</si>
  <si>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</si>
  <si>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</si>
  <si>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</si>
  <si>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</si>
  <si>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</si>
  <si>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</si>
  <si>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</si>
  <si>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</si>
  <si>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</si>
  <si>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</si>
  <si>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</si>
  <si>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</si>
  <si>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</si>
  <si>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</si>
  <si>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</si>
  <si>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</si>
  <si>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</si>
  <si>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</si>
  <si>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</si>
  <si>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</si>
  <si>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</si>
  <si>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</si>
  <si>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</si>
  <si>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</si>
  <si>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</si>
  <si>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</si>
  <si>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</si>
  <si>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</si>
  <si>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</si>
  <si>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</si>
  <si>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</si>
  <si>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</si>
  <si>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</si>
  <si>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</si>
  <si>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</si>
  <si>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</si>
  <si>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</si>
  <si>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</si>
  <si>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</si>
  <si>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</si>
  <si>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</si>
  <si>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</si>
  <si>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</si>
  <si>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</si>
  <si>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</si>
  <si>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</si>
  <si>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</si>
  <si>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</si>
  <si>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</si>
  <si>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</si>
  <si>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</si>
  <si>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</si>
  <si>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</si>
  <si>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</si>
  <si>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</si>
  <si>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</si>
  <si>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</si>
  <si>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</si>
  <si>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</si>
  <si>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</si>
  <si>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</si>
  <si>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</si>
  <si>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</si>
  <si>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</si>
  <si>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</si>
  <si>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</si>
  <si>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</si>
  <si>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</si>
  <si>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</si>
  <si>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</si>
  <si>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</si>
  <si>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</si>
  <si>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</si>
  <si>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</si>
  <si>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</si>
  <si>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</si>
  <si>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</si>
  <si>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</si>
  <si>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</si>
  <si>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</si>
  <si>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</si>
  <si>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</si>
  <si>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</si>
  <si>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</si>
  <si>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</si>
  <si>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</si>
  <si>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</si>
  <si>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</si>
  <si>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</si>
  <si>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</si>
  <si>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</si>
  <si>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</si>
  <si>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</si>
  <si>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</si>
  <si>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</si>
  <si>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</si>
  <si>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</si>
  <si>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</si>
  <si>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</si>
  <si>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</si>
  <si>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</si>
  <si>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</si>
  <si>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</si>
  <si>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</si>
  <si>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</si>
  <si>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</si>
  <si>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</si>
  <si>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</si>
  <si>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</si>
  <si>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</si>
  <si>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</si>
  <si>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</si>
  <si>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</si>
  <si>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</si>
  <si>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</si>
  <si>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</si>
  <si>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</si>
  <si>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</si>
  <si>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</si>
  <si>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</si>
  <si>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</si>
  <si>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</si>
  <si>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</si>
  <si>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</si>
  <si>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</si>
  <si>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</si>
  <si>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</si>
  <si>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</si>
  <si>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</si>
  <si>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</si>
  <si>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</si>
  <si>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</si>
  <si>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</si>
  <si>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</si>
  <si>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</si>
  <si>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</si>
  <si>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</si>
  <si>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</si>
  <si>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</si>
  <si>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</si>
  <si>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</si>
  <si>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</si>
  <si>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</si>
  <si>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</si>
  <si>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</si>
  <si>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</si>
  <si>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</si>
  <si>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</si>
  <si>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</si>
  <si>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</si>
  <si>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</si>
  <si>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</si>
  <si>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</si>
  <si>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</si>
  <si>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</si>
  <si>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</si>
  <si>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</si>
  <si>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</si>
  <si>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</si>
  <si>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</si>
  <si>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</si>
  <si>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</si>
  <si>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</si>
  <si>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</si>
  <si>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</si>
  <si>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</si>
  <si>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</si>
  <si>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</si>
  <si>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</si>
  <si>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</si>
  <si>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</si>
  <si>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</si>
  <si>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</si>
  <si>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</si>
  <si>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</si>
  <si>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</si>
  <si>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</si>
  <si>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</si>
  <si>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</si>
  <si>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</si>
  <si>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</si>
  <si>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</si>
  <si>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</si>
  <si>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</si>
  <si>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</si>
  <si>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</si>
  <si>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</si>
  <si>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</si>
  <si>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</si>
  <si>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</si>
  <si>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</si>
  <si>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</si>
  <si>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</si>
  <si>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</si>
  <si>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</si>
  <si>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</si>
  <si>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</si>
  <si>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</si>
  <si>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</si>
  <si>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</si>
  <si>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</si>
  <si>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</si>
  <si>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</si>
  <si>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</si>
  <si>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</si>
  <si>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</si>
  <si>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</si>
  <si>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</si>
  <si>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</si>
  <si>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</si>
  <si>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</si>
  <si>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</si>
  <si>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</si>
  <si>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</si>
  <si>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</si>
  <si>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</si>
  <si>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</si>
  <si>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</si>
  <si>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</si>
  <si>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</si>
  <si>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</si>
  <si>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</si>
  <si>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</si>
  <si>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</si>
  <si>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</si>
  <si>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</si>
  <si>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</si>
  <si>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</si>
  <si>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</si>
  <si>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</si>
  <si>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</si>
  <si>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</si>
  <si>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</si>
  <si>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</si>
  <si>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</si>
  <si>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</si>
  <si>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</si>
  <si>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</si>
  <si>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</si>
  <si>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</si>
  <si>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</si>
  <si>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</si>
  <si>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</si>
  <si>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</si>
  <si>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</si>
  <si>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</si>
  <si>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</si>
  <si>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</si>
  <si>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</si>
  <si>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</si>
  <si>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</si>
  <si>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</si>
  <si>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</si>
  <si>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</si>
  <si>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</si>
  <si>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</si>
  <si>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</si>
  <si>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</si>
  <si>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</si>
  <si>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</si>
  <si>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</si>
  <si>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</si>
  <si>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</si>
  <si>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</si>
  <si>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</si>
  <si>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</si>
  <si>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</si>
  <si>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</si>
  <si>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</si>
  <si>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</si>
  <si>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</si>
  <si>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</si>
  <si>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</si>
  <si>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</si>
  <si>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</si>
  <si>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</si>
  <si>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</si>
  <si>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</si>
  <si>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</si>
  <si>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</si>
  <si>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</si>
  <si>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</si>
  <si>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</si>
  <si>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</si>
  <si>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</si>
  <si>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</si>
  <si>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</si>
  <si>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</si>
  <si>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</si>
  <si>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</si>
  <si>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</si>
  <si>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</si>
  <si>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</si>
  <si>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</si>
  <si>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</si>
  <si>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</si>
  <si>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</si>
  <si>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</si>
  <si>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</si>
  <si>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</si>
  <si>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</si>
  <si>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</si>
  <si>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</si>
  <si>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</si>
  <si>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</si>
  <si>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</si>
  <si>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</si>
  <si>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</si>
  <si>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</si>
  <si>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</si>
  <si>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</si>
  <si>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</si>
  <si>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</si>
  <si>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</si>
  <si>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</si>
  <si>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</si>
  <si>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</si>
  <si>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</si>
  <si>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</si>
  <si>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</si>
  <si>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</si>
  <si>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</si>
  <si>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</si>
  <si>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</si>
  <si>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</si>
  <si>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</si>
  <si>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</si>
  <si>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</si>
  <si>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</si>
  <si>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</si>
  <si>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</si>
  <si>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</si>
  <si>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</si>
  <si>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</si>
  <si>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</si>
  <si>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</si>
  <si>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</si>
  <si>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</si>
  <si>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</si>
  <si>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</si>
  <si>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</si>
  <si>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</si>
  <si>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</si>
  <si>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</si>
  <si>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</si>
  <si>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</si>
  <si>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</si>
  <si>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</si>
  <si>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</si>
  <si>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</si>
  <si>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</si>
  <si>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</si>
  <si>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</si>
  <si>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</si>
  <si>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</si>
  <si>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</si>
  <si>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</si>
  <si>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</si>
  <si>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</si>
  <si>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</si>
  <si>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</si>
  <si>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</si>
  <si>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</si>
  <si>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</si>
  <si>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</si>
  <si>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</si>
  <si>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</si>
  <si>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</si>
  <si>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</si>
  <si>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</si>
  <si>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</si>
  <si>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</si>
  <si>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</si>
  <si>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</si>
  <si>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</si>
  <si>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</si>
  <si>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</si>
  <si>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</si>
  <si>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</si>
  <si>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</si>
  <si>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</si>
  <si>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</si>
  <si>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</si>
  <si>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</si>
  <si>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</si>
  <si>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</si>
  <si>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</si>
  <si>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</si>
  <si>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</si>
  <si>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</si>
  <si>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</si>
  <si>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</si>
  <si>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</si>
  <si>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</si>
  <si>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</si>
  <si>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</si>
  <si>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</si>
  <si>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</si>
  <si>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</si>
  <si>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</si>
  <si>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</si>
  <si>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</si>
  <si>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</si>
  <si>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</si>
  <si>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</si>
  <si>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</si>
  <si>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</si>
  <si>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</si>
  <si>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</si>
  <si>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</si>
  <si>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</si>
  <si>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</si>
  <si>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</si>
  <si>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</si>
  <si>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</si>
  <si>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</si>
  <si>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</si>
  <si>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</si>
  <si>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</si>
  <si>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</si>
  <si>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</si>
  <si>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</si>
  <si>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</si>
  <si>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</si>
  <si>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</si>
  <si>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</si>
  <si>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</si>
  <si>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</si>
  <si>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</si>
  <si>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</si>
  <si>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</si>
  <si>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</si>
  <si>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</si>
  <si>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</si>
  <si>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</si>
  <si>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</si>
  <si>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</si>
  <si>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</si>
  <si>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</si>
  <si>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</si>
  <si>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</si>
  <si>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</si>
  <si>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</si>
  <si>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</si>
  <si>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</si>
  <si>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</si>
  <si>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</si>
  <si>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</si>
  <si>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</si>
  <si>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</si>
  <si>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</si>
  <si>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</si>
  <si>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</si>
  <si>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</si>
  <si>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</si>
  <si>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</si>
  <si>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</si>
  <si>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</si>
  <si>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</si>
  <si>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</si>
  <si>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</si>
  <si>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</si>
  <si>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</si>
  <si>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</si>
  <si>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</si>
  <si>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</si>
  <si>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</si>
  <si>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</si>
  <si>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</si>
  <si>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</si>
  <si>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</si>
  <si>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</si>
  <si>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</si>
  <si>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</si>
  <si>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</si>
  <si>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</si>
  <si>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</si>
  <si>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</si>
  <si>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</si>
  <si>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</si>
  <si>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</si>
  <si>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</si>
  <si>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</si>
  <si>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</si>
  <si>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</si>
  <si>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</si>
  <si>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</si>
  <si>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</si>
  <si>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</si>
  <si>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</si>
  <si>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</si>
  <si>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</si>
  <si>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</si>
  <si>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</si>
  <si>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</si>
  <si>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</si>
  <si>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</si>
  <si>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</si>
  <si>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</si>
  <si>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</si>
  <si>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</si>
  <si>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</si>
  <si>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</si>
  <si>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</si>
  <si>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</si>
  <si>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</si>
  <si>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</si>
  <si>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</si>
  <si>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</si>
  <si>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</si>
  <si>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</si>
  <si>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</si>
  <si>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</si>
  <si>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</si>
  <si>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</si>
  <si>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</si>
  <si>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</si>
  <si>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</si>
  <si>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</si>
  <si>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</si>
  <si>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</si>
  <si>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</si>
  <si>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</si>
  <si>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</si>
  <si>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</si>
  <si>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</si>
  <si>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</si>
  <si>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</si>
  <si>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</si>
  <si>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</si>
  <si>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</si>
  <si>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</si>
  <si>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</si>
  <si>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</si>
  <si>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</si>
  <si>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</si>
  <si>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</si>
  <si>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</si>
  <si>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</si>
  <si>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</si>
  <si>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</si>
  <si>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</si>
  <si>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</si>
  <si>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</si>
  <si>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</si>
  <si>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</si>
  <si>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</si>
  <si>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</si>
  <si>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</si>
  <si>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</si>
  <si>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</si>
  <si>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</si>
  <si>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</si>
  <si>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</si>
  <si>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</si>
  <si>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</si>
  <si>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</si>
  <si>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</si>
  <si>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</si>
  <si>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</si>
  <si>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</si>
  <si>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</si>
  <si>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</si>
  <si>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</si>
  <si>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</si>
  <si>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</si>
  <si>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</si>
  <si>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</si>
  <si>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</si>
  <si>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</si>
  <si>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</si>
  <si>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</si>
  <si>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</si>
  <si>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</si>
  <si>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</si>
  <si>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</si>
  <si>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</si>
  <si>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</si>
  <si>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</si>
  <si>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</si>
  <si>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</si>
  <si>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</si>
  <si>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</si>
  <si>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</si>
  <si>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</si>
  <si>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</si>
  <si>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</si>
  <si>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</si>
  <si>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</si>
  <si>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</si>
  <si>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</si>
  <si>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</si>
  <si>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</si>
  <si>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</si>
  <si>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</si>
  <si>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</si>
  <si>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</si>
  <si>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</si>
  <si>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</si>
  <si>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</si>
  <si>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</si>
  <si>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</si>
  <si>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</si>
  <si>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</si>
  <si>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</si>
  <si>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</si>
  <si>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</si>
  <si>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</si>
  <si>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</si>
  <si>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</si>
  <si>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</si>
  <si>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</si>
  <si>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</si>
  <si>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</si>
  <si>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</si>
  <si>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</si>
  <si>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</si>
  <si>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</si>
  <si>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</si>
  <si>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</si>
  <si>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</si>
  <si>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</si>
  <si>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</si>
  <si>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</si>
  <si>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</si>
  <si>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</si>
  <si>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</si>
  <si>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</si>
  <si>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</si>
  <si>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</si>
  <si>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</si>
  <si>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</si>
  <si>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</si>
  <si>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</si>
  <si>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</si>
  <si>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</si>
  <si>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</si>
  <si>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</si>
  <si>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</si>
  <si>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</si>
  <si>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</si>
  <si>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</si>
  <si>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</si>
  <si>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</si>
  <si>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</si>
  <si>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</si>
  <si>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</si>
  <si>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</si>
  <si>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</si>
  <si>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</si>
  <si>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</si>
  <si>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</si>
  <si>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</si>
  <si>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</si>
  <si>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</si>
  <si>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</si>
  <si>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</si>
  <si>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</si>
  <si>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</si>
  <si>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</si>
  <si>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</si>
  <si>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</si>
  <si>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</si>
  <si>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</si>
  <si>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</si>
  <si>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</si>
  <si>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</si>
  <si>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</si>
  <si>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</si>
  <si>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</si>
  <si>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</si>
  <si>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</si>
  <si>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</si>
  <si>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</si>
  <si>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</si>
  <si>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</si>
  <si>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</si>
  <si>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</si>
  <si>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</si>
  <si>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</si>
  <si>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</si>
  <si>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</si>
  <si>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</si>
  <si>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</si>
  <si>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</si>
  <si>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</si>
  <si>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</si>
  <si>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</si>
  <si>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</si>
  <si>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</si>
  <si>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</si>
  <si>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</si>
  <si>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</si>
  <si>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</si>
  <si>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</si>
  <si>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</si>
  <si>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</si>
  <si>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</si>
  <si>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</si>
  <si>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</si>
  <si>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</si>
  <si>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</si>
  <si>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</si>
  <si>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</si>
  <si>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</si>
  <si>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</si>
  <si>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</si>
  <si>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</si>
  <si>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</si>
  <si>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</si>
  <si>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</si>
  <si>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</si>
  <si>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</si>
  <si>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</si>
  <si>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</si>
  <si>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</si>
  <si>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</si>
  <si>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</si>
  <si>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</si>
  <si>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</si>
  <si>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</si>
  <si>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</si>
  <si>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</si>
  <si>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</si>
  <si>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</si>
  <si>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</si>
  <si>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</si>
  <si>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</si>
  <si>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</si>
  <si>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</si>
  <si>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</si>
  <si>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</si>
  <si>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</si>
  <si>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</si>
  <si>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</si>
  <si>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</si>
  <si>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</si>
  <si>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</si>
  <si>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</si>
  <si>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</si>
  <si>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</si>
  <si>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</si>
  <si>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</si>
  <si>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</si>
  <si>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</si>
  <si>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</si>
  <si>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</si>
  <si>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</si>
  <si>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</si>
  <si>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</si>
  <si>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</si>
  <si>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</si>
  <si>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</si>
  <si>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</si>
  <si>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</si>
  <si>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</si>
  <si>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</si>
  <si>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</si>
  <si>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</si>
  <si>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</si>
  <si>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</si>
  <si>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</si>
  <si>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</si>
  <si>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</si>
  <si>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</si>
  <si>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</si>
  <si>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</si>
  <si>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</si>
  <si>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</si>
  <si>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</si>
  <si>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</si>
  <si>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</si>
  <si>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</si>
  <si>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</si>
  <si>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</si>
  <si>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</si>
  <si>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</si>
  <si>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</si>
  <si>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</si>
  <si>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</si>
  <si>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</si>
  <si>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</si>
  <si>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</si>
  <si>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</si>
  <si>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</si>
  <si>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</si>
  <si>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</si>
  <si>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</si>
  <si>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</si>
  <si>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</si>
  <si>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</si>
  <si>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</si>
  <si>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</si>
  <si>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</si>
  <si>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</si>
  <si>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</si>
  <si>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</si>
  <si>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</si>
  <si>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</si>
  <si>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</si>
  <si>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</si>
  <si>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</si>
  <si>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</si>
  <si>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</si>
  <si>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</si>
  <si>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</si>
  <si>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</si>
  <si>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</si>
  <si>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</si>
  <si>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</si>
  <si>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</si>
  <si>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</si>
  <si>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</si>
  <si>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</si>
  <si>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</si>
  <si>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</si>
  <si>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</si>
  <si>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</si>
  <si>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</si>
  <si>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</si>
  <si>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</si>
  <si>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</si>
  <si>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</si>
  <si>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</si>
  <si>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</si>
  <si>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</si>
  <si>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</si>
  <si>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</si>
  <si>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</si>
  <si>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</si>
  <si>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</si>
  <si>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</si>
  <si>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</si>
  <si>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</si>
  <si>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</si>
  <si>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</si>
  <si>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</si>
  <si>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</si>
  <si>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</si>
  <si>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</si>
  <si>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</si>
  <si>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</si>
  <si>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</si>
  <si>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</si>
  <si>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</si>
  <si>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</si>
  <si>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</si>
  <si>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</si>
  <si>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</si>
  <si>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</si>
  <si>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</si>
  <si>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</si>
  <si>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</si>
  <si>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</si>
  <si>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</si>
  <si>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</si>
  <si>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</si>
  <si>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</si>
  <si>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</si>
  <si>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</si>
  <si>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</si>
  <si>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</si>
  <si>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</si>
  <si>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</si>
  <si>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</si>
  <si>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</si>
  <si>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</si>
  <si>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</si>
  <si>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</si>
  <si>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</si>
  <si>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</si>
  <si>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</si>
  <si>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</si>
  <si>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</si>
  <si>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</si>
  <si>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</si>
  <si>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</si>
  <si>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</si>
  <si>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</si>
  <si>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</si>
  <si>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</si>
  <si>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</si>
  <si>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</si>
  <si>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</si>
  <si>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</si>
  <si>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</si>
  <si>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</si>
  <si>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</si>
  <si>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</si>
  <si>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</si>
  <si>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</si>
  <si>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</si>
  <si>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</si>
  <si>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</si>
  <si>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</si>
  <si>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</si>
  <si>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</si>
  <si>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</si>
  <si>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</si>
  <si>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</si>
  <si>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</si>
  <si>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</si>
  <si>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</si>
  <si>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</si>
  <si>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</si>
  <si>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</si>
  <si>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</si>
  <si>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</si>
  <si>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</si>
  <si>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</si>
  <si>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</si>
  <si>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</si>
  <si>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</si>
  <si>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</si>
  <si>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</si>
  <si>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</si>
  <si>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</si>
  <si>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</si>
  <si>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</si>
  <si>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</si>
  <si>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</si>
  <si>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</si>
  <si>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</si>
  <si>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</si>
  <si>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</si>
  <si>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</si>
  <si>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</si>
  <si>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</si>
  <si>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</si>
  <si>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</si>
  <si>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</si>
  <si>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</si>
  <si>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</si>
  <si>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</si>
  <si>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</si>
  <si>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</si>
  <si>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</si>
  <si>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</si>
  <si>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</si>
  <si>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</si>
  <si>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</si>
  <si>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</si>
  <si>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</si>
  <si>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</si>
  <si>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</si>
  <si>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</si>
  <si>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</si>
  <si>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</si>
  <si>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</si>
  <si>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</si>
  <si>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</si>
  <si>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</si>
  <si>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</si>
  <si>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</si>
  <si>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</si>
  <si>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</si>
  <si>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</si>
  <si>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</si>
  <si>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</si>
  <si>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</si>
  <si>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</si>
  <si>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</si>
  <si>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</si>
  <si>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</si>
  <si>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</si>
  <si>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</si>
  <si>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</si>
  <si>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</si>
  <si>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</si>
  <si>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</si>
  <si>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</si>
  <si>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</si>
  <si>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</si>
  <si>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</si>
  <si>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</si>
  <si>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</si>
  <si>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</si>
  <si>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</si>
  <si>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</si>
  <si>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</si>
  <si>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</si>
  <si>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</si>
  <si>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</si>
  <si>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</si>
  <si>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</si>
  <si>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</si>
  <si>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</si>
  <si>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</si>
  <si>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</si>
  <si>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</si>
  <si>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</si>
  <si>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</si>
  <si>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</si>
  <si>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</si>
  <si>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</si>
  <si>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</si>
  <si>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</si>
  <si>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</si>
  <si>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</si>
  <si>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</si>
  <si>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</si>
  <si>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</si>
  <si>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</si>
  <si>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</si>
  <si>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</si>
  <si>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</si>
  <si>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</si>
  <si>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</si>
  <si>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</si>
  <si>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</si>
  <si>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</si>
  <si>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</si>
  <si>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</si>
  <si>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</si>
  <si>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</si>
  <si>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</si>
  <si>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</si>
  <si>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</si>
  <si>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</si>
  <si>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</si>
  <si>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</si>
  <si>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</si>
  <si>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</si>
  <si>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</si>
  <si>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</si>
  <si>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</si>
  <si>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</si>
  <si>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</si>
  <si>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</si>
  <si>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</si>
  <si>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</si>
  <si>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</si>
  <si>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</si>
  <si>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</si>
  <si>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</si>
  <si>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</si>
  <si>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</si>
  <si>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</si>
  <si>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</si>
  <si>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</si>
  <si>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</si>
  <si>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</si>
  <si>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</si>
  <si>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</si>
  <si>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</si>
  <si>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</si>
  <si>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</si>
  <si>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</si>
  <si>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</si>
  <si>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</si>
  <si>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</si>
  <si>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</si>
  <si>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</si>
  <si>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</si>
  <si>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</si>
  <si>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</si>
  <si>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</si>
  <si>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</si>
  <si>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</si>
  <si>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</si>
  <si>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</si>
  <si>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</si>
  <si>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</si>
  <si>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</si>
  <si>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</si>
  <si>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</si>
  <si>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</si>
  <si>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</si>
  <si>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</si>
  <si>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</si>
  <si>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</si>
  <si>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</si>
  <si>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</si>
  <si>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</si>
  <si>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</si>
  <si>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</si>
  <si>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</si>
  <si>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</si>
  <si>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</si>
  <si>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</si>
  <si>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</si>
  <si>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</si>
  <si>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</si>
  <si>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</si>
  <si>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</si>
  <si>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</si>
  <si>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</si>
  <si>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</si>
  <si>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</si>
  <si>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</si>
  <si>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</si>
  <si>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</si>
  <si>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</si>
  <si>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</si>
  <si>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</si>
  <si>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</si>
  <si>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</si>
  <si>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</si>
  <si>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</si>
  <si>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</si>
  <si>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</si>
  <si>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</si>
  <si>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</si>
  <si>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</si>
  <si>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</si>
  <si>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</si>
  <si>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</si>
  <si>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</si>
  <si>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</si>
  <si>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</si>
  <si>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</si>
  <si>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</si>
  <si>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</si>
  <si>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</si>
  <si>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</si>
  <si>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</si>
  <si>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</si>
  <si>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</si>
  <si>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</si>
  <si>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</si>
  <si>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</si>
  <si>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</si>
  <si>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</si>
  <si>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</si>
  <si>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</si>
  <si>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</si>
  <si>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</si>
  <si>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</si>
  <si>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</si>
  <si>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</si>
  <si>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</si>
  <si>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</si>
  <si>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</si>
  <si>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</si>
  <si>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</si>
  <si>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</si>
  <si>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</si>
  <si>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</si>
  <si>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</si>
  <si>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</si>
  <si>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</si>
  <si>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</si>
  <si>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</si>
  <si>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</si>
  <si>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</si>
  <si>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</si>
  <si>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</si>
  <si>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</si>
  <si>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</si>
  <si>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</si>
  <si>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</si>
  <si>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</si>
  <si>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</si>
  <si>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</si>
  <si>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</si>
  <si>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</si>
  <si>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</si>
  <si>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</si>
  <si>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</si>
  <si>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</si>
  <si>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</si>
  <si>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</si>
  <si>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</si>
  <si>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</si>
  <si>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</si>
  <si>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</si>
  <si>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</si>
  <si>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</si>
  <si>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</si>
  <si>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</si>
  <si>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</si>
  <si>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</si>
  <si>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</si>
  <si>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</si>
  <si>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</si>
  <si>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</si>
  <si>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</si>
  <si>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</si>
  <si>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</si>
  <si>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</si>
  <si>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</si>
  <si>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</si>
  <si>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</si>
  <si>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</si>
  <si>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</si>
  <si>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</si>
  <si>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</si>
  <si>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</si>
  <si>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</si>
  <si>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</si>
  <si>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</si>
  <si>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</si>
  <si>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</si>
  <si>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</si>
  <si>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</si>
  <si>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</si>
  <si>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</si>
  <si>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</si>
  <si>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</si>
  <si>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</si>
  <si>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</si>
  <si>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</si>
  <si>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</si>
  <si>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</si>
  <si>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</si>
  <si>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</si>
  <si>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</si>
  <si>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</si>
  <si>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</si>
  <si>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</si>
  <si>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</si>
  <si>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</si>
  <si>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</si>
  <si>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</si>
  <si>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</si>
  <si>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</si>
  <si>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</si>
  <si>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</si>
  <si>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</si>
  <si>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</si>
  <si>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</si>
  <si>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</si>
  <si>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</si>
  <si>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</si>
  <si>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</si>
  <si>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</si>
  <si>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</si>
  <si>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</si>
  <si>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</si>
  <si>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</si>
  <si>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</si>
  <si>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</si>
  <si>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</si>
  <si>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</si>
  <si>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</si>
  <si>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</si>
  <si>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</si>
  <si>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</si>
  <si>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</si>
  <si>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</si>
  <si>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</si>
  <si>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</si>
  <si>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</si>
  <si>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</si>
  <si>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</si>
  <si>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</si>
  <si>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</si>
  <si>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</si>
  <si>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</si>
  <si>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</si>
  <si>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</si>
  <si>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</si>
  <si>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</si>
  <si>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</si>
  <si>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</si>
  <si>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</si>
  <si>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</si>
  <si>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</si>
  <si>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</si>
  <si>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</si>
  <si>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</si>
  <si>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</si>
  <si>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</si>
  <si>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</si>
  <si>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</si>
  <si>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</si>
  <si>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</si>
  <si>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</si>
  <si>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</si>
  <si>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</si>
  <si>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</si>
  <si>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</si>
  <si>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</si>
  <si>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</si>
  <si>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</si>
  <si>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</si>
  <si>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</si>
  <si>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</si>
  <si>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</si>
  <si>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</si>
  <si>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</si>
  <si>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</si>
  <si>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</si>
  <si>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</si>
  <si>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</si>
  <si>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</si>
  <si>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</si>
  <si>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</si>
  <si>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</si>
  <si>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</si>
  <si>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</si>
  <si>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</si>
  <si>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</si>
  <si>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</si>
  <si>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</si>
  <si>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</si>
  <si>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</si>
  <si>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</si>
  <si>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</si>
  <si>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</si>
  <si>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</si>
  <si>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</si>
  <si>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</si>
  <si>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</si>
  <si>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</si>
  <si>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</si>
  <si>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</si>
  <si>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</si>
  <si>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</si>
  <si>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</si>
  <si>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</si>
  <si>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</si>
  <si>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</si>
  <si>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</si>
  <si>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</si>
  <si>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</si>
  <si>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</si>
  <si>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</si>
  <si>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</si>
  <si>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</si>
  <si>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</si>
  <si>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</si>
  <si>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</si>
  <si>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</si>
  <si>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</si>
  <si>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</si>
  <si>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</si>
  <si>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</si>
  <si>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</si>
  <si>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</si>
  <si>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</si>
  <si>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</si>
  <si>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</si>
  <si>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</si>
  <si>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</si>
  <si>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</si>
  <si>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</si>
  <si>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</si>
  <si>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</si>
  <si>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</si>
  <si>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</si>
  <si>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</si>
  <si>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</si>
  <si>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</si>
  <si>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</si>
  <si>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</si>
  <si>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</si>
  <si>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</si>
  <si>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</si>
  <si>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</si>
  <si>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</si>
  <si>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</si>
  <si>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</si>
  <si>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</si>
  <si>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</si>
  <si>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</si>
  <si>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</si>
  <si>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</si>
  <si>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</si>
  <si>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</si>
  <si>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</si>
  <si>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</si>
  <si>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</si>
  <si>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</si>
  <si>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</si>
  <si>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</si>
  <si>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</si>
  <si>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</si>
  <si>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</si>
  <si>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</si>
  <si>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</si>
  <si>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</si>
  <si>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</si>
  <si>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</si>
  <si>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</si>
  <si>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</si>
  <si>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</si>
  <si>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</si>
  <si>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</si>
  <si>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</si>
  <si>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</si>
  <si>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</si>
  <si>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</si>
  <si>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</si>
  <si>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</si>
  <si>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</si>
  <si>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</si>
  <si>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</si>
  <si>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</si>
  <si>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</si>
  <si>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</si>
  <si>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</si>
  <si>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</si>
  <si>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</si>
  <si>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</si>
  <si>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</si>
  <si>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</si>
  <si>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</si>
  <si>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</si>
  <si>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</si>
  <si>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</si>
  <si>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</si>
  <si>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</si>
  <si>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</si>
  <si>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</si>
  <si>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</si>
  <si>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</si>
  <si>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</si>
  <si>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</si>
  <si>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</si>
  <si>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</si>
  <si>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</si>
  <si>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</si>
  <si>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</si>
  <si>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</si>
  <si>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</si>
  <si>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</si>
  <si>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</si>
  <si>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</si>
  <si>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</si>
  <si>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</si>
  <si>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</si>
  <si>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</si>
  <si>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</si>
  <si>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</si>
  <si>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</si>
  <si>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</si>
  <si>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</si>
  <si>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</si>
  <si>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</si>
  <si>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</si>
  <si>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</si>
  <si>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</si>
  <si>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</si>
  <si>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</si>
  <si>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</si>
  <si>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</si>
  <si>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</si>
  <si>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</si>
  <si>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</si>
  <si>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</si>
  <si>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</si>
  <si>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</si>
  <si>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</si>
  <si>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</si>
  <si>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</si>
  <si>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</si>
  <si>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</si>
  <si>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</si>
  <si>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</si>
  <si>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</si>
  <si>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</si>
  <si>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</si>
  <si>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</si>
  <si>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</si>
  <si>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</si>
  <si>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</si>
  <si>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</si>
  <si>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</si>
  <si>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</si>
  <si>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</si>
  <si>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</si>
  <si>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</si>
  <si>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</si>
  <si>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</si>
  <si>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</si>
  <si>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</si>
  <si>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</si>
  <si>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</si>
  <si>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</si>
  <si>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</si>
  <si>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</si>
  <si>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</si>
  <si>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</si>
  <si>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</si>
  <si>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</si>
  <si>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</si>
  <si>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</si>
  <si>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</si>
  <si>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</si>
  <si>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</si>
  <si>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</si>
  <si>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</si>
  <si>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</si>
  <si>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</si>
  <si>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</si>
  <si>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</si>
  <si>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</si>
  <si>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</si>
  <si>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</si>
  <si>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</si>
  <si>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</si>
  <si>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</si>
  <si>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</si>
  <si>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</si>
  <si>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</si>
  <si>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</si>
  <si>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</si>
  <si>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</si>
  <si>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</si>
  <si>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</si>
  <si>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</si>
  <si>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</si>
  <si>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</si>
  <si>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</si>
  <si>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</si>
  <si>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</si>
  <si>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</si>
  <si>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</si>
  <si>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</si>
  <si>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</si>
  <si>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</si>
  <si>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</si>
  <si>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</si>
  <si>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</si>
  <si>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</si>
  <si>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</si>
  <si>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</si>
  <si>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</si>
  <si>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</si>
  <si>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</si>
  <si>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</si>
  <si>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</si>
  <si>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</si>
  <si>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</si>
  <si>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</si>
  <si>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</si>
  <si>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</si>
  <si>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</si>
  <si>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</si>
  <si>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</si>
  <si>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</si>
  <si>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</si>
  <si>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</si>
  <si>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</si>
  <si>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</si>
  <si>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</si>
  <si>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</si>
  <si>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</si>
  <si>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</si>
  <si>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</si>
  <si>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</si>
  <si>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</si>
  <si>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</si>
  <si>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</si>
  <si>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</si>
  <si>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</si>
  <si>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</si>
  <si>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</si>
  <si>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</si>
  <si>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</si>
  <si>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</si>
  <si>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</si>
  <si>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</si>
  <si>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</si>
  <si>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</si>
  <si>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</si>
  <si>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</si>
  <si>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</si>
  <si>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</si>
  <si>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</si>
  <si>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</si>
  <si>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</si>
  <si>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</si>
  <si>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</si>
  <si>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</si>
  <si>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</si>
  <si>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</si>
  <si>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</si>
  <si>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</si>
  <si>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</si>
  <si>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</si>
  <si>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</si>
  <si>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</si>
  <si>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</si>
  <si>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</si>
  <si>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</si>
  <si>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</si>
  <si>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</si>
  <si>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</si>
  <si>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</si>
  <si>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</si>
  <si>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</si>
  <si>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</si>
  <si>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</si>
  <si>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</si>
  <si>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</si>
  <si>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</si>
  <si>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</si>
  <si>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</si>
  <si>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</si>
  <si>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</si>
  <si>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</si>
  <si>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</si>
  <si>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</si>
  <si>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</si>
  <si>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</si>
  <si>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</si>
  <si>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</si>
  <si>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</si>
  <si>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</si>
  <si>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</si>
  <si>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</si>
  <si>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</si>
  <si>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</si>
  <si>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</si>
  <si>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</si>
  <si>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</si>
  <si>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</si>
  <si>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</si>
  <si>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</si>
  <si>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</si>
  <si>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</si>
  <si>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</si>
  <si>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</si>
  <si>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</si>
  <si>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</si>
  <si>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</si>
  <si>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</si>
  <si>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</si>
  <si>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</si>
  <si>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</si>
  <si>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</si>
  <si>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</si>
  <si>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</si>
  <si>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</si>
  <si>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</si>
  <si>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</si>
  <si>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</si>
  <si>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</si>
  <si>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</si>
  <si>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</si>
  <si>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</si>
  <si>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</si>
  <si>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</si>
  <si>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</si>
  <si>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</si>
  <si>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</si>
  <si>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</si>
  <si>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</si>
  <si>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</si>
  <si>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</si>
  <si>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</si>
  <si>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</si>
  <si>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</si>
  <si>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</si>
  <si>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</si>
  <si>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</si>
  <si>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</si>
  <si>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</si>
  <si>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</si>
  <si>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</si>
  <si>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</si>
  <si>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</si>
  <si>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</si>
  <si>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</si>
  <si>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</si>
  <si>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</si>
  <si>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</si>
  <si>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</si>
  <si>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</si>
  <si>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</si>
  <si>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</si>
  <si>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</si>
  <si>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</si>
  <si>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</si>
  <si>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</si>
  <si>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</si>
  <si>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</si>
  <si>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</si>
  <si>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</si>
  <si>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</si>
  <si>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</si>
  <si>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</si>
  <si>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</si>
  <si>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</si>
  <si>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</si>
  <si>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</si>
  <si>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</si>
  <si>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</si>
  <si>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</si>
  <si>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</si>
  <si>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</si>
  <si>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</si>
  <si>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</si>
  <si>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</si>
  <si>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</si>
  <si>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</si>
  <si>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</si>
  <si>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</si>
  <si>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</si>
  <si>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</si>
  <si>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</si>
  <si>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</si>
  <si>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</si>
  <si>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</si>
  <si>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</si>
  <si>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</si>
  <si>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</si>
  <si>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</si>
  <si>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</si>
  <si>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</si>
  <si>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</si>
  <si>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</si>
  <si>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</si>
  <si>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</si>
  <si>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</si>
  <si>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</si>
  <si>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</si>
  <si>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</si>
  <si>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</si>
  <si>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</si>
  <si>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</si>
  <si>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</si>
  <si>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</si>
  <si>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</si>
  <si>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</si>
  <si>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</si>
  <si>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</si>
  <si>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</si>
  <si>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</si>
  <si>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</si>
  <si>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</si>
  <si>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</si>
  <si>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</si>
  <si>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</si>
  <si>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</si>
  <si>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</si>
  <si>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</si>
  <si>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</si>
  <si>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</si>
  <si>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</si>
  <si>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</si>
  <si>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</si>
  <si>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</si>
  <si>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</si>
  <si>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</si>
  <si>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</si>
  <si>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</si>
  <si>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</si>
  <si>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</si>
  <si>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</si>
  <si>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</si>
  <si>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</si>
  <si>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</si>
  <si>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</si>
  <si>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</si>
  <si>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</si>
  <si>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</si>
  <si>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</si>
  <si>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</si>
  <si>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</si>
  <si>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</si>
  <si>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</si>
  <si>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</si>
  <si>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</si>
  <si>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</si>
  <si>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</si>
  <si>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</si>
  <si>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</si>
  <si>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</si>
  <si>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</si>
  <si>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</si>
  <si>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</si>
  <si>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</si>
  <si>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</si>
  <si>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</si>
  <si>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</si>
  <si>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</si>
  <si>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</si>
  <si>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</si>
  <si>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</si>
  <si>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</si>
  <si>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</si>
  <si>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</si>
  <si>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</si>
  <si>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</si>
  <si>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</si>
  <si>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</si>
  <si>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</si>
  <si>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</si>
  <si>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</si>
  <si>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</si>
  <si>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</si>
  <si>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</si>
  <si>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</si>
  <si>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</si>
  <si>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</si>
  <si>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</si>
  <si>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</si>
  <si>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</si>
  <si>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</si>
  <si>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</si>
  <si>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</si>
  <si>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</si>
  <si>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</si>
  <si>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</si>
  <si>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</si>
  <si>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</si>
  <si>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</si>
  <si>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</si>
  <si>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</si>
  <si>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</si>
  <si>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</si>
  <si>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</si>
  <si>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</si>
  <si>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</si>
  <si>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</si>
  <si>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</si>
  <si>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</si>
  <si>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</si>
  <si>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</si>
  <si>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</si>
  <si>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</si>
  <si>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</si>
  <si>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</si>
  <si>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</si>
  <si>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</si>
  <si>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</si>
  <si>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</si>
  <si>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</si>
  <si>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</si>
  <si>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</si>
  <si>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</si>
  <si>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</si>
  <si>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</si>
  <si>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</si>
  <si>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</si>
  <si>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</si>
  <si>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</si>
  <si>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</si>
  <si>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</si>
  <si>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</si>
  <si>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</si>
  <si>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</si>
  <si>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</si>
  <si>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</si>
  <si>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</si>
  <si>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</si>
  <si>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</si>
  <si>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</si>
  <si>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</si>
  <si>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</si>
  <si>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</si>
  <si>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</si>
  <si>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</si>
  <si>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</si>
  <si>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</si>
  <si>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</si>
  <si>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</si>
  <si>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</si>
  <si>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</si>
  <si>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</si>
  <si>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</si>
  <si>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</si>
  <si>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</si>
  <si>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</si>
  <si>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</si>
  <si>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</si>
  <si>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</si>
  <si>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</si>
  <si>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</si>
  <si>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</si>
  <si>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</si>
  <si>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</si>
  <si>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</si>
  <si>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</si>
  <si>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</si>
  <si>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</si>
  <si>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</si>
  <si>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</si>
  <si>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</si>
  <si>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</si>
  <si>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</si>
  <si>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</si>
  <si>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</si>
  <si>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</si>
  <si>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</si>
  <si>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</si>
  <si>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</si>
  <si>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</si>
  <si>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</si>
  <si>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</si>
  <si>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</si>
  <si>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</si>
  <si>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</si>
  <si>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</si>
  <si>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</si>
  <si>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</si>
  <si>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</si>
  <si>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</si>
  <si>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</si>
  <si>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</si>
  <si>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</si>
  <si>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</si>
  <si>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</si>
  <si>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</si>
  <si>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</si>
  <si>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</si>
  <si>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</si>
  <si>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</si>
  <si>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</si>
  <si>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</si>
  <si>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</si>
  <si>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</si>
  <si>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</si>
  <si>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</si>
  <si>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</si>
  <si>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</si>
  <si>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</si>
  <si>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</si>
  <si>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</si>
  <si>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</si>
  <si>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</si>
  <si>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</si>
  <si>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</si>
  <si>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</si>
  <si>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</si>
  <si>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</si>
  <si>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</si>
  <si>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</si>
  <si>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</si>
  <si>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</si>
  <si>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</si>
  <si>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</si>
  <si>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</si>
  <si>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</si>
  <si>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</si>
  <si>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</si>
  <si>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</si>
  <si>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</si>
  <si>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</si>
  <si>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</si>
  <si>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</si>
  <si>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</si>
  <si>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</si>
  <si>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</si>
  <si>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</si>
  <si>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</si>
  <si>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</si>
  <si>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</si>
  <si>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</si>
  <si>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</si>
  <si>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</si>
  <si>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</si>
  <si>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</si>
  <si>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</si>
  <si>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</si>
  <si>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</si>
  <si>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</si>
  <si>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</si>
  <si>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</si>
  <si>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</si>
  <si>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</si>
  <si>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</si>
  <si>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</si>
  <si>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</si>
  <si>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</si>
  <si>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</si>
  <si>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</si>
  <si>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</si>
  <si>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</si>
  <si>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</si>
  <si>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</si>
  <si>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</si>
  <si>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</si>
  <si>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</si>
  <si>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</si>
  <si>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</si>
  <si>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</si>
  <si>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</si>
  <si>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</si>
  <si>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</si>
  <si>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</si>
  <si>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</si>
  <si>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</si>
  <si>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</si>
  <si>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</si>
  <si>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</si>
  <si>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</si>
  <si>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</si>
  <si>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</si>
  <si>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</si>
  <si>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</si>
  <si>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</si>
  <si>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</si>
  <si>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</si>
  <si>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</si>
  <si>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</si>
  <si>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</si>
  <si>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</si>
  <si>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</si>
  <si>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</si>
  <si>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</si>
  <si>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</si>
  <si>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</si>
  <si>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</si>
  <si>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</si>
  <si>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</si>
  <si>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</si>
  <si>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</si>
  <si>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</si>
  <si>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</si>
  <si>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</si>
  <si>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</si>
  <si>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</si>
  <si>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</si>
  <si>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</si>
  <si>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</si>
  <si>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</si>
  <si>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</si>
  <si>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</si>
  <si>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</si>
  <si>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</si>
  <si>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</si>
  <si>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</si>
  <si>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</si>
  <si>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</si>
  <si>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</si>
  <si>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</si>
  <si>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</si>
  <si>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</si>
  <si>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</si>
  <si>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</si>
  <si>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</si>
  <si>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</si>
  <si>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</si>
  <si>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</si>
  <si>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</si>
  <si>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</si>
  <si>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</si>
  <si>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</si>
  <si>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</si>
  <si>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</si>
  <si>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</si>
  <si>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</si>
  <si>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</si>
  <si>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</si>
  <si>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</si>
  <si>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</si>
  <si>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</si>
  <si>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</si>
  <si>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</si>
  <si>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</si>
  <si>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</si>
  <si>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</si>
  <si>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</si>
  <si>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</si>
  <si>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</si>
  <si>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</si>
  <si>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</si>
  <si>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</si>
  <si>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</si>
  <si>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</si>
  <si>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</si>
  <si>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</si>
  <si>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</si>
  <si>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</si>
  <si>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</si>
  <si>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</si>
  <si>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</si>
  <si>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</si>
  <si>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</si>
  <si>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</si>
  <si>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</si>
  <si>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</si>
  <si>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</si>
  <si>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</si>
  <si>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</si>
  <si>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</si>
  <si>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</si>
  <si>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</si>
  <si>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</si>
  <si>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</si>
  <si>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</si>
  <si>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</si>
  <si>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</si>
  <si>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</si>
  <si>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</si>
  <si>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</si>
  <si>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</si>
  <si>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</si>
  <si>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</si>
  <si>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</si>
  <si>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</si>
  <si>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</si>
  <si>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</si>
  <si>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</si>
  <si>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</si>
  <si>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</si>
  <si>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</si>
  <si>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</si>
  <si>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</si>
  <si>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</si>
  <si>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</si>
  <si>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</si>
  <si>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</si>
  <si>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</si>
  <si>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</si>
  <si>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</si>
  <si>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</si>
  <si>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</si>
  <si>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</si>
  <si>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</si>
  <si>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</si>
  <si>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</si>
  <si>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</si>
  <si>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</si>
  <si>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</si>
  <si>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</si>
  <si>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</si>
  <si>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</si>
  <si>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</si>
  <si>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</si>
  <si>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</si>
  <si>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</si>
  <si>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</si>
  <si>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</si>
  <si>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</si>
  <si>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</si>
  <si>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</si>
  <si>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</si>
  <si>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</si>
  <si>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</si>
  <si>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</si>
  <si>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</si>
  <si>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</si>
  <si>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</si>
  <si>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</si>
  <si>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</si>
  <si>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</si>
  <si>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</si>
  <si>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</si>
  <si>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</si>
  <si>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</si>
  <si>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</si>
  <si>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</si>
  <si>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</si>
  <si>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</si>
  <si>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</si>
  <si>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</si>
  <si>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</si>
  <si>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</si>
  <si>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</si>
  <si>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</si>
  <si>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</si>
  <si>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</si>
  <si>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</si>
  <si>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</si>
  <si>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</si>
  <si>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</si>
  <si>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</si>
  <si>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</si>
  <si>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</si>
  <si>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</si>
  <si>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</si>
  <si>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</si>
  <si>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</si>
  <si>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</si>
  <si>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</si>
  <si>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</si>
  <si>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</si>
  <si>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</si>
  <si>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</si>
  <si>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</si>
  <si>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</si>
  <si>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</si>
  <si>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</si>
  <si>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</si>
  <si>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</si>
  <si>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</si>
  <si>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</si>
  <si>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</si>
  <si>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</si>
  <si>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</si>
  <si>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</si>
  <si>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</si>
  <si>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</si>
  <si>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</si>
  <si>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</si>
  <si>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</si>
  <si>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</si>
  <si>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</si>
  <si>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</si>
  <si>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</si>
  <si>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</si>
  <si>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</si>
  <si>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</si>
  <si>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</si>
  <si>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</si>
  <si>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</si>
  <si>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</si>
  <si>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</si>
  <si>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</si>
  <si>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</si>
  <si>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</si>
  <si>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</si>
  <si>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</si>
  <si>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</si>
  <si>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</si>
  <si>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</si>
  <si>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</si>
  <si>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</si>
  <si>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</si>
  <si>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</si>
  <si>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</si>
  <si>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</si>
  <si>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</si>
  <si>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</si>
  <si>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</si>
  <si>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</si>
  <si>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</si>
  <si>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</si>
  <si>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</si>
  <si>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</si>
  <si>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</si>
  <si>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</si>
  <si>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</si>
  <si>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</si>
  <si>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</si>
  <si>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</si>
  <si>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</si>
  <si>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</si>
  <si>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</si>
  <si>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</si>
  <si>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</si>
  <si>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</si>
  <si>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</si>
  <si>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</si>
  <si>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</si>
  <si>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</si>
  <si>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</si>
  <si>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</si>
  <si>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</si>
  <si>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</si>
  <si>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</si>
  <si>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</si>
  <si>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</si>
  <si>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</si>
  <si>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</si>
  <si>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</si>
  <si>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</si>
  <si>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</si>
  <si>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</si>
  <si>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</si>
  <si>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</si>
  <si>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</si>
  <si>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</si>
  <si>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</si>
  <si>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</si>
  <si>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</si>
  <si>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</si>
  <si>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</si>
  <si>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</si>
  <si>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</si>
  <si>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</si>
  <si>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</si>
  <si>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</si>
  <si>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</si>
  <si>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</si>
  <si>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</si>
  <si>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</si>
  <si>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</si>
  <si>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</si>
  <si>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</si>
  <si>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</si>
  <si>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</si>
  <si>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</si>
  <si>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</si>
  <si>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</si>
  <si>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</si>
  <si>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</si>
  <si>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</si>
  <si>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</si>
  <si>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</si>
  <si>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</si>
  <si>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</si>
  <si>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</si>
  <si>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</si>
  <si>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</si>
  <si>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</si>
  <si>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</si>
  <si>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</si>
  <si>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</si>
  <si>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</si>
  <si>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</si>
  <si>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</si>
  <si>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</si>
  <si>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</si>
  <si>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</si>
  <si>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</si>
  <si>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</si>
  <si>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</si>
  <si>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</si>
  <si>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</si>
  <si>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</si>
  <si>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</si>
  <si>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</si>
  <si>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</si>
  <si>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</si>
  <si>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</si>
  <si>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</si>
  <si>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</si>
  <si>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</si>
  <si>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</si>
  <si>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</si>
  <si>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</si>
  <si>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</si>
  <si>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</si>
  <si>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</si>
  <si>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</si>
  <si>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</si>
  <si>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</si>
  <si>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</si>
  <si>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</si>
  <si>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</si>
  <si>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</si>
  <si>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</si>
  <si>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</si>
  <si>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</si>
  <si>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</si>
  <si>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</si>
  <si>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</si>
  <si>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</si>
  <si>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</si>
  <si>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</si>
  <si>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</si>
  <si>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</si>
  <si>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</si>
  <si>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</si>
  <si>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</si>
  <si>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</si>
  <si>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</si>
  <si>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</si>
  <si>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</si>
  <si>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</si>
  <si>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</si>
  <si>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</si>
  <si>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</si>
  <si>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</si>
  <si>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</si>
  <si>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</si>
  <si>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</si>
  <si>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</si>
  <si>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</si>
  <si>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</si>
  <si>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</si>
  <si>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</si>
  <si>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</si>
  <si>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</si>
  <si>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</si>
  <si>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</si>
  <si>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</si>
  <si>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</si>
  <si>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</si>
  <si>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</si>
  <si>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</si>
  <si>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</si>
  <si>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</si>
  <si>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</si>
  <si>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</si>
  <si>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</si>
  <si>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</si>
  <si>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</si>
  <si>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</si>
  <si>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</si>
  <si>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</si>
  <si>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</si>
  <si>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</si>
  <si>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</si>
  <si>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</si>
  <si>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</si>
  <si>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</si>
  <si>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</si>
  <si>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</si>
  <si>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</si>
  <si>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</si>
  <si>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</si>
  <si>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</si>
  <si>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</si>
  <si>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</si>
  <si>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</si>
  <si>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</si>
  <si>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</si>
  <si>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</si>
  <si>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</si>
  <si>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</si>
  <si>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</si>
  <si>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</si>
  <si>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</si>
  <si>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</si>
  <si>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</si>
  <si>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</si>
  <si>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</si>
  <si>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</si>
  <si>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</si>
  <si>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</si>
  <si>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</si>
  <si>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</si>
  <si>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</si>
  <si>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</si>
  <si>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</si>
  <si>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</si>
  <si>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</si>
  <si>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</si>
  <si>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</si>
  <si>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</si>
  <si>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</si>
  <si>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</si>
  <si>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</si>
  <si>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</si>
  <si>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</si>
  <si>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</si>
  <si>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</si>
  <si>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</si>
  <si>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</si>
  <si>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</si>
  <si>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</si>
  <si>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</si>
  <si>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</si>
  <si>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</si>
  <si>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</si>
  <si>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</si>
  <si>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</si>
  <si>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</si>
  <si>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</si>
  <si>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</si>
  <si>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</si>
  <si>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</si>
  <si>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</si>
  <si>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</si>
  <si>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</si>
  <si>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</si>
  <si>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</si>
  <si>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</si>
  <si>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</si>
  <si>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</si>
  <si>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</si>
  <si>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</si>
  <si>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</si>
  <si>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</si>
  <si>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</si>
  <si>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</si>
  <si>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</si>
  <si>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</si>
  <si>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</si>
  <si>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</si>
  <si>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</si>
  <si>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</si>
  <si>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</si>
  <si>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</si>
  <si>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</si>
  <si>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</si>
  <si>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</si>
  <si>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</si>
  <si>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</si>
  <si>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</si>
  <si>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</si>
  <si>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</si>
  <si>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</si>
  <si>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</si>
  <si>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</si>
  <si>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</si>
  <si>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</si>
  <si>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</si>
  <si>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</si>
  <si>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</si>
  <si>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</si>
  <si>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</si>
  <si>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</si>
  <si>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</si>
  <si>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</si>
  <si>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</si>
  <si>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</si>
  <si>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</si>
  <si>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</si>
  <si>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</si>
  <si>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</si>
  <si>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</si>
  <si>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</si>
  <si>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</si>
  <si>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</si>
  <si>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</si>
  <si>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</si>
  <si>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</si>
  <si>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</si>
  <si>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</si>
  <si>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</si>
  <si>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</si>
  <si>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</si>
  <si>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</si>
  <si>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</si>
  <si>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</si>
  <si>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</si>
  <si>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</si>
  <si>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</si>
  <si>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</si>
  <si>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</si>
  <si>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</si>
  <si>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</si>
  <si>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</si>
  <si>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</si>
  <si>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</si>
  <si>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</si>
  <si>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</si>
  <si>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</si>
  <si>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</si>
  <si>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</si>
  <si>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</si>
  <si>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</si>
  <si>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</si>
  <si>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</si>
  <si>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</si>
  <si>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</si>
  <si>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</si>
  <si>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</si>
  <si>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</si>
  <si>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</si>
  <si>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</si>
  <si>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</si>
  <si>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</si>
  <si>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</si>
  <si>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</si>
  <si>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</si>
  <si>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</si>
  <si>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</si>
  <si>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</si>
  <si>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</si>
  <si>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</si>
  <si>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</si>
  <si>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</si>
  <si>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</si>
  <si>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</si>
  <si>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</si>
  <si>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</si>
  <si>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</si>
  <si>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</si>
  <si>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</si>
  <si>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</si>
  <si>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</si>
  <si>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</si>
  <si>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</si>
  <si>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</si>
  <si>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</si>
  <si>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</si>
  <si>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</si>
  <si>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</si>
  <si>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</si>
  <si>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</si>
  <si>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</si>
  <si>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</si>
  <si>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</si>
  <si>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</si>
  <si>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</si>
  <si>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</si>
  <si>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</si>
  <si>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</si>
  <si>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</si>
  <si>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</si>
  <si>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</si>
  <si>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</si>
  <si>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</si>
  <si>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</si>
  <si>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</si>
  <si>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</si>
  <si>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</si>
  <si>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</si>
  <si>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</si>
  <si>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</si>
  <si>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</si>
  <si>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</si>
  <si>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</si>
  <si>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</si>
  <si>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</si>
  <si>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</si>
  <si>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</si>
  <si>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</si>
  <si>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</si>
  <si>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</si>
  <si>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</si>
  <si>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</si>
  <si>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</si>
  <si>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</si>
  <si>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</si>
  <si>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</si>
  <si>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</si>
  <si>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</si>
  <si>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</si>
  <si>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</si>
  <si>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</si>
  <si>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</si>
  <si>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</si>
  <si>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</si>
  <si>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</si>
  <si>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</si>
  <si>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</si>
  <si>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</si>
  <si>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</si>
  <si>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</si>
  <si>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</si>
  <si>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</si>
  <si>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</si>
  <si>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</si>
  <si>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</si>
  <si>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</si>
  <si>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</si>
  <si>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</si>
  <si>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</si>
  <si>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</si>
  <si>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</si>
  <si>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</si>
  <si>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</si>
  <si>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</si>
  <si>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</si>
  <si>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</si>
  <si>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</si>
  <si>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</si>
  <si>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</si>
  <si>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</si>
  <si>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</si>
  <si>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</si>
  <si>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</si>
  <si>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</si>
  <si>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</si>
  <si>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</si>
  <si>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</si>
  <si>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</si>
  <si>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</si>
  <si>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</si>
  <si>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</si>
  <si>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</si>
  <si>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</si>
  <si>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</si>
  <si>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</si>
  <si>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</si>
  <si>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</si>
  <si>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</si>
  <si>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</si>
  <si>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</si>
  <si>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</si>
  <si>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</si>
  <si>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</si>
  <si>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</si>
  <si>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</si>
  <si>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</si>
  <si>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</si>
  <si>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</si>
  <si>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</si>
  <si>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</si>
  <si>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</si>
  <si>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</si>
  <si>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</si>
  <si>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</si>
  <si>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</si>
  <si>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</si>
  <si>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</si>
  <si>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</si>
  <si>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</si>
  <si>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</si>
  <si>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</si>
  <si>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</si>
  <si>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</si>
  <si>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</si>
  <si>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</si>
  <si>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</si>
  <si>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</si>
  <si>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</si>
  <si>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</si>
  <si>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</si>
  <si>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</si>
  <si>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</si>
  <si>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</si>
  <si>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</si>
  <si>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</si>
  <si>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</si>
  <si>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</si>
  <si>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</si>
  <si>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</si>
  <si>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</si>
  <si>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</si>
  <si>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</si>
  <si>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</si>
  <si>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</si>
  <si>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</si>
  <si>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</si>
  <si>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</si>
  <si>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</si>
  <si>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</si>
  <si>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</si>
  <si>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</si>
  <si>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</si>
  <si>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</si>
  <si>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</si>
  <si>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</si>
  <si>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</si>
  <si>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</si>
  <si>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</si>
  <si>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</si>
  <si>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</si>
  <si>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</si>
  <si>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</si>
  <si>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</si>
  <si>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</si>
  <si>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</si>
  <si>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</si>
  <si>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</si>
  <si>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</si>
  <si>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</si>
  <si>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</si>
  <si>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</si>
  <si>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</si>
  <si>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</si>
  <si>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</si>
  <si>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</si>
  <si>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</si>
  <si>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</si>
  <si>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</si>
  <si>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</si>
  <si>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</si>
  <si>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</si>
  <si>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</si>
  <si>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</si>
  <si>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</si>
  <si>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</si>
  <si>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</si>
  <si>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</si>
  <si>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</si>
  <si>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</si>
  <si>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</si>
  <si>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</si>
  <si>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</si>
  <si>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</si>
  <si>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</si>
  <si>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</si>
  <si>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</si>
  <si>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</si>
  <si>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</si>
  <si>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</si>
  <si>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</si>
  <si>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</si>
  <si>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</si>
  <si>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</si>
  <si>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</si>
  <si>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</si>
  <si>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</si>
  <si>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</si>
  <si>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</si>
  <si>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</si>
  <si>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</si>
  <si>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</si>
  <si>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</si>
  <si>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</si>
  <si>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</si>
  <si>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</si>
  <si>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</si>
  <si>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</si>
  <si>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</si>
  <si>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</si>
  <si>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</si>
  <si>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</si>
  <si>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</si>
  <si>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</si>
  <si>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</si>
  <si>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</si>
  <si>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</si>
  <si>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</si>
  <si>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</si>
  <si>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</si>
  <si>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</si>
  <si>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</si>
  <si>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</si>
  <si>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</si>
  <si>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</si>
  <si>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</si>
  <si>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</si>
  <si>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</si>
  <si>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</si>
  <si>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</si>
  <si>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</si>
  <si>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</si>
  <si>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</si>
  <si>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</si>
  <si>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</si>
  <si>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</si>
  <si>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</si>
  <si>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</si>
  <si>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</si>
  <si>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</si>
  <si>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</si>
  <si>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</si>
  <si>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</si>
  <si>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</si>
  <si>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</si>
  <si>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</si>
  <si>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</si>
  <si>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</si>
  <si>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</si>
  <si>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</si>
  <si>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</si>
  <si>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</si>
  <si>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</si>
  <si>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</si>
  <si>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</si>
  <si>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</si>
  <si>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</si>
  <si>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</si>
  <si>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</si>
  <si>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</si>
  <si>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</si>
  <si>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</si>
  <si>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</si>
  <si>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</si>
  <si>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</si>
  <si>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</si>
  <si>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</si>
  <si>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</si>
  <si>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</si>
  <si>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</si>
  <si>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</si>
  <si>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</si>
  <si>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</si>
  <si>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</si>
  <si>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</si>
  <si>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</si>
  <si>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</si>
  <si>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</si>
  <si>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</si>
  <si>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</si>
  <si>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</si>
  <si>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</si>
  <si>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</si>
  <si>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</si>
  <si>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</si>
  <si>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</si>
  <si>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</si>
  <si>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</si>
  <si>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</si>
  <si>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</si>
  <si>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</si>
  <si>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</si>
  <si>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</si>
  <si>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</si>
  <si>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</si>
  <si>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</si>
  <si>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</si>
  <si>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</si>
  <si>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</si>
  <si>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</si>
  <si>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</si>
  <si>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</si>
  <si>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</si>
  <si>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</si>
  <si>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</si>
  <si>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</si>
  <si>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</si>
  <si>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</si>
  <si>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</si>
  <si>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</si>
  <si>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</si>
  <si>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</si>
  <si>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</si>
  <si>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</si>
  <si>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</si>
  <si>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</si>
  <si>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</si>
  <si>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</si>
  <si>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</si>
  <si>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</si>
  <si>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</si>
  <si>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</si>
  <si>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</si>
  <si>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</si>
  <si>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</si>
  <si>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</si>
  <si>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</si>
  <si>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</si>
  <si>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</si>
  <si>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</si>
  <si>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</si>
  <si>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</si>
  <si>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</si>
  <si>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</si>
  <si>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</si>
  <si>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</si>
  <si>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</si>
  <si>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</si>
  <si>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</si>
  <si>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</si>
  <si>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</si>
  <si>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</si>
  <si>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</si>
  <si>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</si>
  <si>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</si>
  <si>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</si>
  <si>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</si>
  <si>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</si>
  <si>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</si>
  <si>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</si>
  <si>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</si>
  <si>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</si>
  <si>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</si>
  <si>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</si>
  <si>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</si>
  <si>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</si>
  <si>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</si>
  <si>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</si>
  <si>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</si>
  <si>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</si>
  <si>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</si>
  <si>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</si>
  <si>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</si>
  <si>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</si>
  <si>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</si>
  <si>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</si>
  <si>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</si>
  <si>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</si>
  <si>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</si>
  <si>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</si>
  <si>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</si>
  <si>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</si>
  <si>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</si>
  <si>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</si>
  <si>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</si>
  <si>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</si>
  <si>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</si>
  <si>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</si>
  <si>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</si>
  <si>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</si>
  <si>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</si>
  <si>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</si>
  <si>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</si>
  <si>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</si>
  <si>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</si>
  <si>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</si>
  <si>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</si>
  <si>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</si>
  <si>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</si>
  <si>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</si>
  <si>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</si>
  <si>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</si>
  <si>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</si>
  <si>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</si>
  <si>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</si>
  <si>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</si>
  <si>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</si>
  <si>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</si>
  <si>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</si>
  <si>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</si>
  <si>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</si>
  <si>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</si>
  <si>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</si>
  <si>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</si>
  <si>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</si>
  <si>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</si>
  <si>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</si>
  <si>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</si>
  <si>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</si>
  <si>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</si>
  <si>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</si>
  <si>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</si>
  <si>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</si>
  <si>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</si>
  <si>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</si>
  <si>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</si>
  <si>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</si>
  <si>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</si>
  <si>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</si>
  <si>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</si>
  <si>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</si>
  <si>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</si>
  <si>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</si>
  <si>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</si>
  <si>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</si>
  <si>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</si>
  <si>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</si>
  <si>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</si>
  <si>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</si>
  <si>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</si>
  <si>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</si>
  <si>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</si>
  <si>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</si>
  <si>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</si>
  <si>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</si>
  <si>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</si>
  <si>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</si>
  <si>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</si>
  <si>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</si>
  <si>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</si>
  <si>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</si>
  <si>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</si>
  <si>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</si>
  <si>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</si>
  <si>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</si>
  <si>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</si>
  <si>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</si>
  <si>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</si>
  <si>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</si>
  <si>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</si>
  <si>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</si>
  <si>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</si>
  <si>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</si>
  <si>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</si>
  <si>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</si>
  <si>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</si>
  <si>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</si>
  <si>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</si>
  <si>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</si>
  <si>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</si>
  <si>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</si>
  <si>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</si>
  <si>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</si>
  <si>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</si>
  <si>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</si>
  <si>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</si>
  <si>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</si>
  <si>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</si>
  <si>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</si>
  <si>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</si>
  <si>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</si>
  <si>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</si>
  <si>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</si>
  <si>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</si>
  <si>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</si>
  <si>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</si>
  <si>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</si>
  <si>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</si>
  <si>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</si>
  <si>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</si>
  <si>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</si>
  <si>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</si>
  <si>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</si>
  <si>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</si>
  <si>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</si>
  <si>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</si>
  <si>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</si>
  <si>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</si>
  <si>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</si>
  <si>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</si>
  <si>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</si>
  <si>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</si>
  <si>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</si>
  <si>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</si>
  <si>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</si>
  <si>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</si>
  <si>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</si>
  <si>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</si>
  <si>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</si>
  <si>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</si>
  <si>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</si>
  <si>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</si>
  <si>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</si>
  <si>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</si>
  <si>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</si>
  <si>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</si>
  <si>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</si>
  <si>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</si>
  <si>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</si>
  <si>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</si>
  <si>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</si>
  <si>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</si>
  <si>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</si>
  <si>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</si>
  <si>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</si>
  <si>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</si>
  <si>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</si>
  <si>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</si>
  <si>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</si>
  <si>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</si>
  <si>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</si>
  <si>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</si>
  <si>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</si>
  <si>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</si>
  <si>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</si>
  <si>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</si>
  <si>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</si>
  <si>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</si>
  <si>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</si>
  <si>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</si>
  <si>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</si>
  <si>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</si>
  <si>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</si>
  <si>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</si>
  <si>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</si>
  <si>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</si>
  <si>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</si>
  <si>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</si>
  <si>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</si>
  <si>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</si>
  <si>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</si>
  <si>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</si>
  <si>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</si>
  <si>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</si>
  <si>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</si>
  <si>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</si>
  <si>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</si>
  <si>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</si>
  <si>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</si>
  <si>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</si>
  <si>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</si>
  <si>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</si>
  <si>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</si>
  <si>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</si>
  <si>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</si>
  <si>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</si>
  <si>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</si>
  <si>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</si>
  <si>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</si>
  <si>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</si>
  <si>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</si>
  <si>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</si>
  <si>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</si>
  <si>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</si>
  <si>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</si>
  <si>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</si>
  <si>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</si>
  <si>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</si>
  <si>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</si>
  <si>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</si>
  <si>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</si>
  <si>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</si>
  <si>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</si>
  <si>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</si>
  <si>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</si>
  <si>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</si>
  <si>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</si>
  <si>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</si>
  <si>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</si>
  <si>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</si>
  <si>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</si>
  <si>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</si>
  <si>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</si>
  <si>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</si>
  <si>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</si>
  <si>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</si>
  <si>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</si>
  <si>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</si>
  <si>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</si>
  <si>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</si>
  <si>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</si>
  <si>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</si>
  <si>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</si>
  <si>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</si>
  <si>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</si>
  <si>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</si>
  <si>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</si>
  <si>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</si>
  <si>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</si>
  <si>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</si>
  <si>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</si>
  <si>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</si>
  <si>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</si>
  <si>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</si>
  <si>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</si>
  <si>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</si>
  <si>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</si>
  <si>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</si>
  <si>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</si>
  <si>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</si>
  <si>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</si>
  <si>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</si>
  <si>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</si>
  <si>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</si>
  <si>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</si>
  <si>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</si>
  <si>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</si>
  <si>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</si>
  <si>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</si>
  <si>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</si>
  <si>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</si>
  <si>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</si>
  <si>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</si>
  <si>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</si>
  <si>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</si>
  <si>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</si>
  <si>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</si>
  <si>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</si>
  <si>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</si>
  <si>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</si>
  <si>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</si>
  <si>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</si>
  <si>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</si>
  <si>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</si>
  <si>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</si>
  <si>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</si>
  <si>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</si>
  <si>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</si>
  <si>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</si>
  <si>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</si>
  <si>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</si>
  <si>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</si>
  <si>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</si>
  <si>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</si>
  <si>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</si>
  <si>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</si>
  <si>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</si>
  <si>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</si>
  <si>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</si>
  <si>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</si>
  <si>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</si>
  <si>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</si>
  <si>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</si>
  <si>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</si>
  <si>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</si>
  <si>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</si>
  <si>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</si>
  <si>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</si>
  <si>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</si>
  <si>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</si>
  <si>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</si>
  <si>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</si>
  <si>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</si>
  <si>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</si>
  <si>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</si>
  <si>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</si>
  <si>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</si>
  <si>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</si>
  <si>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</si>
  <si>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</si>
  <si>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</si>
  <si>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</si>
  <si>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</si>
  <si>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</si>
  <si>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</si>
  <si>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</si>
  <si>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</si>
  <si>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</si>
  <si>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</si>
  <si>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</si>
  <si>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</si>
  <si>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</si>
  <si>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</si>
  <si>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</si>
  <si>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</si>
  <si>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</si>
  <si>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</si>
  <si>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</si>
  <si>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</si>
  <si>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</si>
  <si>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</si>
  <si>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</si>
  <si>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</si>
  <si>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</si>
  <si>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</si>
  <si>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</si>
  <si>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</si>
  <si>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</si>
  <si>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</si>
  <si>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</si>
  <si>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</si>
  <si>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</si>
  <si>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</si>
  <si>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</si>
  <si>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</si>
  <si>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</si>
  <si>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</si>
  <si>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</si>
  <si>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</si>
  <si>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</si>
  <si>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</si>
  <si>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</si>
  <si>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</si>
  <si>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</si>
  <si>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</si>
  <si>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</si>
  <si>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</si>
  <si>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</si>
  <si>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</si>
  <si>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</si>
  <si>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</si>
  <si>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</si>
  <si>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</si>
  <si>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</si>
  <si>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</si>
  <si>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</si>
  <si>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</si>
  <si>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</si>
  <si>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</si>
  <si>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</si>
  <si>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</si>
  <si>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</si>
  <si>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</si>
  <si>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</si>
  <si>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</si>
  <si>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</si>
  <si>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</si>
  <si>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</si>
  <si>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</si>
  <si>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</si>
  <si>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</si>
  <si>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</si>
  <si>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</si>
  <si>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</si>
  <si>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</si>
  <si>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</si>
  <si>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</si>
  <si>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</si>
  <si>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</si>
  <si>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</si>
  <si>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</si>
  <si>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</si>
  <si>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</si>
  <si>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</si>
  <si>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</si>
  <si>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</si>
  <si>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</si>
  <si>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</si>
  <si>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</si>
  <si>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</si>
  <si>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</si>
  <si>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</si>
  <si>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</si>
  <si>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</si>
  <si>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</si>
  <si>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</si>
  <si>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</si>
  <si>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</si>
  <si>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</si>
  <si>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</si>
  <si>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</si>
  <si>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</si>
  <si>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</si>
  <si>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</si>
  <si>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</si>
  <si>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</si>
  <si>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</si>
  <si>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</si>
  <si>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</si>
  <si>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</si>
  <si>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</si>
  <si>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</si>
  <si>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</si>
  <si>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</si>
  <si>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</si>
  <si>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</si>
  <si>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</si>
  <si>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</si>
  <si>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</si>
  <si>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</si>
  <si>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</si>
  <si>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</si>
  <si>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</si>
  <si>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</si>
  <si>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</si>
  <si>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</si>
  <si>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</si>
  <si>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</si>
  <si>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</si>
  <si>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</si>
  <si>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</si>
  <si>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</si>
  <si>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</si>
  <si>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</si>
  <si>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</si>
  <si>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</si>
  <si>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</si>
  <si>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</si>
  <si>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</si>
  <si>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</si>
  <si>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</si>
  <si>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</si>
  <si>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</si>
  <si>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</si>
  <si>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</si>
  <si>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</si>
  <si>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</si>
  <si>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</si>
  <si>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</si>
  <si>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</si>
  <si>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</si>
  <si>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</si>
  <si>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</si>
  <si>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</si>
  <si>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</si>
  <si>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</si>
  <si>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</si>
  <si>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</si>
  <si>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</si>
  <si>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</si>
  <si>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</si>
  <si>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</si>
  <si>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</si>
  <si>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</si>
  <si>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</si>
  <si>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</si>
  <si>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</si>
  <si>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</si>
  <si>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</si>
  <si>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</si>
  <si>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</si>
  <si>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</si>
  <si>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</si>
  <si>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</si>
  <si>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</si>
  <si>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</si>
  <si>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</si>
  <si>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</si>
  <si>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</si>
  <si>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</si>
  <si>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</si>
  <si>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</si>
  <si>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</si>
  <si>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</si>
  <si>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</si>
  <si>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</si>
  <si>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</si>
  <si>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</si>
  <si>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</si>
  <si>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</si>
  <si>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</si>
  <si>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</si>
  <si>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</si>
  <si>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</si>
  <si>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</si>
  <si>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</si>
  <si>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</si>
  <si>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</si>
  <si>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</si>
  <si>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</si>
  <si>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</si>
  <si>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</si>
  <si>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</si>
  <si>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</si>
  <si>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</si>
  <si>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</si>
  <si>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</si>
  <si>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</si>
  <si>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</si>
  <si>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</si>
  <si>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</si>
  <si>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</si>
  <si>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</si>
  <si>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</si>
  <si>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</si>
  <si>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</si>
  <si>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</si>
  <si>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</si>
  <si>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</si>
  <si>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</si>
  <si>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</si>
  <si>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</si>
  <si>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</si>
  <si>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</si>
  <si>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</si>
  <si>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</si>
  <si>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</si>
  <si>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</si>
  <si>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</si>
  <si>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</si>
  <si>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</si>
  <si>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</si>
  <si>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</si>
  <si>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</si>
  <si>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</si>
  <si>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</si>
  <si>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</si>
  <si>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</si>
  <si>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</si>
  <si>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</si>
  <si>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</si>
  <si>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</si>
  <si>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</si>
  <si>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</si>
  <si>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</si>
  <si>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</si>
  <si>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</si>
  <si>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</si>
  <si>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</si>
  <si>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</si>
  <si>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</si>
  <si>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</si>
  <si>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</si>
  <si>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</si>
  <si>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</si>
  <si>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</si>
  <si>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</si>
  <si>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</si>
  <si>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</si>
  <si>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</si>
  <si>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</si>
  <si>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</si>
  <si>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</si>
  <si>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</si>
  <si>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</si>
  <si>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</si>
  <si>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</si>
  <si>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</si>
  <si>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</si>
  <si>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</si>
  <si>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</si>
  <si>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</si>
  <si>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</si>
  <si>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</si>
  <si>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</si>
  <si>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</si>
  <si>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</si>
  <si>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</si>
  <si>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</si>
  <si>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</si>
  <si>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</si>
  <si>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</si>
  <si>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</si>
  <si>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</si>
  <si>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</si>
  <si>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</si>
  <si>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</si>
  <si>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</si>
  <si>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</si>
  <si>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</si>
  <si>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</si>
  <si>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</si>
  <si>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</si>
  <si>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</si>
  <si>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</si>
  <si>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</si>
  <si>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</si>
  <si>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</si>
  <si>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</si>
  <si>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</si>
  <si>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</si>
  <si>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</si>
  <si>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</si>
  <si>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</si>
  <si>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</si>
  <si>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</si>
  <si>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</si>
  <si>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</si>
  <si>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</si>
  <si>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</si>
  <si>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</si>
  <si>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</si>
  <si>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</si>
  <si>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</si>
  <si>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</si>
  <si>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</si>
  <si>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</si>
  <si>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</si>
  <si>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</si>
  <si>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</si>
  <si>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</si>
  <si>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</si>
  <si>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</si>
  <si>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</si>
  <si>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</si>
  <si>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</si>
  <si>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</si>
  <si>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</si>
  <si>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</si>
  <si>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</si>
  <si>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</si>
  <si>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</si>
  <si>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</si>
  <si>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</si>
  <si>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</si>
  <si>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</si>
  <si>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</si>
  <si>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</si>
  <si>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</si>
  <si>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</si>
  <si>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</si>
  <si>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</si>
  <si>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</si>
  <si>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</si>
  <si>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</si>
  <si>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</si>
  <si>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</si>
  <si>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</si>
  <si>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</si>
  <si>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</si>
  <si>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</si>
  <si>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</si>
  <si>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</si>
  <si>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</si>
  <si>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</si>
  <si>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</si>
  <si>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</si>
  <si>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</si>
  <si>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</si>
  <si>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</si>
  <si>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</si>
  <si>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</si>
  <si>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</si>
  <si>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</si>
  <si>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</si>
  <si>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</si>
  <si>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</si>
  <si>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</si>
  <si>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</si>
  <si>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</si>
  <si>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</si>
  <si>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</si>
  <si>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</si>
  <si>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</si>
  <si>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</si>
  <si>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</si>
  <si>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</si>
  <si>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</si>
  <si>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</si>
  <si>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</si>
  <si>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</si>
  <si>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</si>
  <si>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</si>
  <si>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</si>
  <si>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</si>
  <si>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</si>
  <si>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</si>
  <si>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</si>
  <si>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</si>
  <si>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</si>
  <si>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</si>
  <si>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</si>
  <si>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</si>
  <si>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</si>
  <si>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</si>
  <si>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</si>
  <si>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</si>
  <si>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</si>
  <si>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</si>
  <si>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</si>
  <si>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</si>
  <si>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</si>
  <si>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</si>
  <si>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</si>
  <si>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</si>
  <si>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</si>
  <si>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</si>
  <si>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</si>
  <si>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</si>
  <si>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</si>
  <si>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</si>
  <si>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</si>
  <si>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</si>
  <si>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</si>
  <si>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</si>
  <si>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</si>
  <si>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</si>
  <si>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</si>
  <si>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</si>
  <si>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</si>
  <si>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</si>
  <si>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</si>
  <si>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</si>
  <si>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</si>
  <si>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</si>
  <si>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</si>
  <si>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</si>
  <si>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</si>
  <si>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</si>
  <si>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</si>
  <si>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</si>
  <si>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</si>
  <si>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</si>
  <si>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</si>
  <si>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</si>
  <si>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</si>
  <si>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</si>
  <si>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</si>
  <si>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</si>
  <si>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</si>
  <si>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</si>
  <si>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</si>
  <si>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</si>
  <si>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</si>
  <si>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</si>
  <si>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</si>
  <si>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</si>
  <si>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</si>
  <si>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</si>
  <si>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</si>
  <si>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</si>
  <si>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</si>
  <si>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</si>
  <si>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</si>
  <si>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</si>
  <si>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</si>
  <si>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</si>
  <si>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</si>
  <si>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</si>
  <si>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</si>
  <si>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</si>
  <si>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</si>
  <si>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</si>
  <si>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</si>
  <si>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</si>
  <si>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</si>
  <si>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</si>
  <si>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</si>
  <si>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</si>
  <si>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</si>
  <si>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</si>
  <si>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</si>
  <si>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</si>
  <si>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</si>
  <si>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</si>
  <si>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</si>
  <si>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</si>
  <si>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</si>
  <si>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</si>
  <si>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</si>
  <si>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</si>
  <si>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</si>
  <si>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</si>
  <si>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</si>
  <si>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</si>
  <si>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</si>
  <si>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</si>
  <si>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</si>
  <si>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</si>
  <si>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</si>
  <si>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</si>
  <si>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</si>
  <si>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</si>
  <si>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</si>
  <si>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</si>
  <si>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</si>
  <si>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</si>
  <si>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</si>
  <si>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</si>
  <si>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</si>
  <si>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</si>
  <si>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</si>
  <si>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</si>
  <si>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</si>
  <si>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</si>
  <si>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</si>
  <si>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</si>
  <si>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</si>
  <si>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</si>
  <si>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</si>
  <si>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</si>
  <si>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</si>
  <si>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</si>
  <si>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</si>
  <si>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</si>
  <si>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</si>
  <si>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</si>
  <si>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</si>
  <si>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</si>
  <si>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</si>
  <si>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</si>
  <si>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</si>
  <si>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</si>
  <si>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</si>
  <si>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</si>
  <si>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</si>
  <si>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</si>
  <si>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</si>
  <si>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</si>
  <si>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</si>
  <si>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</si>
  <si>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</si>
  <si>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</si>
  <si>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</si>
  <si>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</si>
  <si>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</si>
  <si>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</si>
  <si>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</si>
  <si>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</si>
  <si>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</si>
  <si>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</si>
  <si>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</si>
  <si>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</si>
  <si>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</si>
  <si>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</si>
  <si>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</si>
  <si>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</si>
  <si>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</si>
  <si>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</si>
  <si>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</si>
  <si>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</si>
  <si>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</si>
  <si>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</si>
  <si>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</si>
  <si>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</si>
  <si>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</si>
  <si>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</si>
  <si>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</si>
  <si>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</si>
  <si>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</si>
  <si>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</si>
  <si>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</si>
  <si>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</si>
  <si>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</si>
  <si>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</si>
  <si>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</si>
  <si>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</si>
  <si>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</si>
  <si>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</si>
  <si>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</si>
  <si>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</si>
  <si>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</si>
  <si>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</si>
  <si>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</si>
  <si>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</si>
  <si>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</si>
  <si>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</si>
  <si>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</si>
  <si>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</si>
  <si>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</si>
  <si>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</si>
  <si>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</si>
  <si>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</si>
  <si>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</si>
  <si>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</si>
  <si>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</si>
  <si>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</si>
  <si>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</si>
  <si>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</si>
  <si>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</si>
  <si>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</si>
  <si>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</si>
  <si>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</si>
  <si>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</si>
  <si>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</si>
  <si>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</si>
  <si>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</si>
  <si>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</si>
  <si>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</si>
  <si>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</si>
  <si>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</si>
  <si>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</si>
  <si>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</si>
  <si>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</si>
  <si>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</si>
  <si>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</si>
  <si>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</si>
  <si>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</si>
  <si>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</si>
  <si>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</si>
  <si>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</si>
  <si>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</si>
  <si>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</si>
  <si>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</si>
  <si>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</si>
  <si>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</si>
  <si>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</si>
  <si>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</si>
  <si>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</si>
  <si>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</si>
  <si>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</si>
  <si>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</si>
  <si>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</si>
  <si>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</si>
  <si>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</si>
  <si>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</si>
  <si>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</si>
  <si>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</si>
  <si>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</si>
  <si>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</si>
  <si>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</si>
  <si>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</si>
  <si>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</si>
  <si>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</si>
  <si>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</si>
  <si>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</si>
  <si>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</si>
  <si>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</si>
  <si>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</si>
  <si>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</si>
  <si>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</si>
  <si>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</si>
  <si>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</si>
  <si>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</si>
  <si>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</si>
  <si>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</si>
  <si>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</si>
  <si>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</si>
  <si>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</si>
  <si>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</si>
  <si>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</si>
  <si>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</si>
  <si>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</si>
  <si>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</si>
  <si>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</si>
  <si>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</si>
  <si>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</si>
  <si>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</si>
  <si>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</si>
  <si>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</si>
  <si>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</si>
  <si>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</si>
  <si>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</si>
  <si>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</si>
  <si>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</si>
  <si>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</si>
  <si>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</si>
  <si>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</si>
  <si>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</si>
  <si>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</si>
  <si>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</si>
  <si>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</si>
  <si>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</si>
  <si>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</si>
  <si>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</si>
  <si>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</si>
  <si>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</si>
  <si>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</si>
  <si>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</si>
  <si>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</si>
  <si>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</si>
  <si>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</si>
  <si>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</si>
  <si>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</si>
  <si>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</si>
  <si>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</si>
  <si>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</si>
  <si>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</si>
  <si>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</si>
  <si>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</si>
  <si>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</si>
  <si>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</si>
  <si>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</si>
  <si>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</si>
  <si>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</si>
  <si>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</si>
  <si>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</si>
  <si>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</si>
  <si>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</si>
  <si>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</si>
  <si>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</si>
  <si>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</si>
  <si>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</si>
  <si>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</si>
  <si>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</si>
  <si>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</si>
  <si>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</si>
  <si>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</si>
  <si>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</si>
  <si>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</si>
  <si>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</si>
  <si>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</si>
  <si>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</si>
  <si>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</si>
  <si>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</si>
  <si>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</si>
  <si>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</si>
  <si>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</si>
  <si>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</si>
  <si>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</si>
  <si>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</si>
  <si>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</si>
  <si>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</si>
  <si>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</si>
  <si>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</si>
  <si>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</si>
  <si>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</si>
  <si>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</si>
  <si>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</si>
  <si>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</si>
  <si>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</si>
  <si>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</si>
  <si>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</si>
  <si>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</si>
  <si>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</si>
  <si>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</si>
  <si>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</si>
  <si>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</si>
  <si>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</si>
  <si>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</si>
  <si>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</si>
  <si>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</si>
  <si>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</si>
  <si>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</si>
  <si>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</si>
  <si>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</si>
  <si>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</si>
  <si>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</si>
  <si>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</si>
  <si>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</si>
  <si>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</si>
  <si>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</si>
  <si>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</si>
  <si>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</si>
  <si>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</si>
  <si>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</si>
  <si>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</si>
  <si>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</si>
  <si>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</si>
  <si>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</si>
  <si>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</si>
  <si>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</si>
  <si>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</si>
  <si>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</si>
  <si>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</si>
  <si>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</si>
  <si>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</si>
  <si>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</si>
  <si>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</si>
  <si>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</si>
  <si>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</si>
  <si>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</si>
  <si>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</si>
  <si>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</si>
  <si>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</si>
  <si>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</si>
  <si>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</si>
  <si>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</si>
  <si>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</si>
  <si>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</si>
  <si>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</si>
  <si>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</si>
  <si>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</si>
  <si>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</si>
  <si>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</si>
  <si>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</si>
  <si>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</si>
  <si>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</si>
  <si>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</si>
  <si>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</si>
  <si>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</si>
  <si>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</si>
  <si>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</si>
  <si>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</si>
  <si>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</si>
  <si>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</si>
  <si>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</si>
  <si>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</si>
  <si>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</si>
  <si>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</si>
  <si>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</si>
  <si>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</si>
  <si>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</si>
  <si>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</si>
  <si>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</si>
  <si>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</si>
  <si>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</si>
  <si>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</si>
  <si>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</si>
  <si>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</si>
  <si>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</si>
  <si>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</si>
  <si>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</si>
  <si>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</si>
  <si>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</si>
  <si>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</si>
  <si>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</si>
  <si>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</si>
  <si>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</si>
  <si>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</si>
  <si>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</si>
  <si>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</si>
  <si>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</si>
  <si>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</si>
  <si>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</si>
  <si>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</si>
  <si>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</si>
  <si>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</si>
  <si>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</si>
  <si>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</si>
  <si>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</si>
  <si>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</si>
  <si>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</si>
  <si>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</si>
  <si>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</si>
  <si>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</si>
  <si>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</si>
  <si>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</si>
  <si>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</si>
  <si>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</si>
  <si>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</si>
  <si>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</si>
  <si>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</si>
  <si>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</si>
  <si>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</si>
  <si>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</si>
  <si>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</si>
  <si>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</si>
  <si>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</si>
  <si>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</si>
  <si>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</si>
  <si>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</si>
  <si>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</si>
  <si>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</si>
  <si>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</si>
  <si>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</si>
  <si>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</si>
  <si>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</si>
  <si>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</si>
  <si>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</si>
  <si>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</si>
  <si>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</si>
  <si>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</si>
  <si>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</si>
  <si>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</si>
  <si>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</si>
  <si>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</si>
  <si>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</si>
  <si>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</si>
  <si>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</si>
  <si>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</si>
  <si>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</si>
  <si>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</si>
  <si>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</si>
  <si>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</si>
  <si>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</si>
  <si>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</si>
  <si>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</si>
  <si>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</si>
  <si>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</si>
  <si>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</si>
  <si>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</si>
  <si>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</si>
  <si>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</si>
  <si>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</si>
  <si>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</si>
  <si>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</si>
  <si>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</si>
  <si>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</si>
  <si>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</si>
  <si>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</si>
  <si>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</si>
  <si>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</si>
  <si>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</si>
  <si>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</si>
  <si>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</si>
  <si>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</si>
  <si>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</si>
  <si>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</si>
  <si>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</si>
  <si>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</si>
  <si>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</si>
  <si>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</si>
  <si>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</si>
  <si>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</si>
  <si>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</si>
  <si>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</si>
  <si>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</si>
  <si>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</si>
  <si>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</si>
  <si>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</si>
  <si>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</si>
  <si>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</si>
  <si>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</si>
  <si>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</si>
  <si>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</si>
  <si>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</si>
  <si>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</si>
  <si>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</si>
  <si>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</si>
  <si>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</si>
  <si>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</si>
  <si>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</si>
  <si>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</si>
  <si>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</si>
  <si>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</si>
  <si>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</si>
  <si>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</si>
  <si>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</si>
  <si>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</si>
  <si>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</si>
  <si>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</si>
  <si>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</si>
  <si>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</si>
  <si>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</si>
  <si>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</si>
  <si>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</si>
  <si>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</si>
  <si>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</si>
  <si>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</si>
  <si>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</si>
  <si>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</si>
  <si>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</si>
  <si>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</si>
  <si>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</si>
  <si>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</si>
  <si>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</si>
  <si>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</si>
  <si>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</si>
  <si>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</si>
  <si>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</si>
  <si>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</si>
  <si>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</si>
  <si>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</si>
  <si>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</si>
  <si>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</si>
  <si>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</si>
  <si>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</si>
  <si>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</si>
  <si>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</si>
  <si>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</si>
  <si>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</si>
  <si>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</si>
  <si>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</si>
  <si>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</si>
  <si>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</si>
  <si>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</si>
  <si>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</si>
  <si>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</si>
  <si>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</si>
  <si>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</si>
  <si>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</si>
  <si>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</si>
  <si>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</si>
  <si>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</si>
  <si>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</si>
  <si>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</si>
  <si>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</si>
  <si>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</si>
  <si>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</si>
  <si>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</si>
  <si>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</si>
  <si>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</si>
  <si>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</si>
  <si>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</si>
  <si>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</si>
  <si>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</si>
  <si>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</si>
  <si>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</si>
  <si>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</si>
  <si>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</si>
  <si>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</si>
  <si>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</si>
  <si>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</si>
  <si>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</si>
  <si>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</si>
  <si>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</si>
  <si>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</si>
  <si>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</si>
  <si>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</si>
  <si>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</si>
  <si>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</si>
  <si>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</si>
  <si>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</si>
  <si>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</si>
  <si>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</si>
  <si>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</si>
  <si>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</si>
  <si>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</si>
  <si>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</si>
  <si>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</si>
  <si>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</si>
  <si>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</si>
  <si>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</si>
  <si>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</si>
  <si>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</si>
  <si>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</si>
  <si>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</si>
  <si>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</si>
  <si>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</si>
  <si>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</si>
  <si>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</si>
  <si>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</si>
  <si>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</si>
  <si>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</si>
  <si>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</si>
  <si>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</si>
  <si>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</si>
  <si>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</si>
  <si>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</si>
  <si>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</si>
  <si>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</si>
  <si>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</si>
  <si>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</si>
  <si>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</si>
  <si>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</si>
  <si>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</si>
  <si>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</si>
  <si>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</si>
  <si>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</si>
  <si>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</si>
  <si>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</si>
  <si>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</si>
  <si>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</si>
  <si>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</si>
  <si>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</si>
  <si>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</si>
  <si>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</si>
  <si>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</si>
  <si>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</si>
  <si>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</si>
  <si>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</si>
  <si>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</si>
  <si>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</si>
  <si>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</si>
  <si>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</si>
  <si>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</si>
  <si>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</si>
  <si>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</si>
  <si>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</si>
  <si>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</si>
  <si>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</si>
  <si>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</si>
  <si>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</si>
  <si>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</si>
  <si>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</si>
  <si>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</si>
  <si>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</si>
  <si>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</si>
  <si>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</si>
  <si>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</si>
  <si>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</si>
  <si>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</si>
  <si>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</si>
  <si>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</si>
  <si>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</si>
  <si>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</si>
  <si>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</si>
  <si>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</si>
  <si>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</si>
  <si>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</si>
  <si>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</si>
  <si>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</si>
  <si>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</si>
  <si>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</si>
  <si>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</si>
  <si>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</si>
  <si>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</si>
  <si>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</si>
  <si>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</si>
  <si>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</si>
  <si>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</si>
  <si>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</si>
  <si>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</si>
  <si>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</si>
  <si>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</si>
  <si>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</si>
  <si>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</si>
  <si>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</si>
  <si>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</si>
  <si>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</si>
  <si>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</si>
  <si>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</si>
  <si>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</si>
  <si>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</si>
  <si>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</si>
  <si>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</si>
  <si>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</si>
  <si>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</si>
  <si>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</si>
  <si>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</si>
  <si>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</si>
  <si>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</si>
  <si>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</si>
  <si>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</si>
  <si>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</si>
  <si>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</si>
  <si>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</si>
  <si>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</si>
  <si>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</si>
  <si>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</si>
  <si>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</si>
  <si>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</si>
  <si>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</si>
  <si>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</si>
  <si>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</si>
  <si>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</si>
  <si>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</si>
  <si>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</si>
  <si>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</si>
  <si>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</si>
  <si>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</si>
  <si>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</si>
  <si>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</si>
  <si>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</si>
  <si>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</si>
  <si>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</si>
  <si>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</si>
  <si>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</si>
  <si>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</si>
  <si>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</si>
  <si>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</si>
  <si>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</si>
  <si>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</si>
  <si>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</si>
  <si>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</si>
  <si>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</si>
  <si>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</si>
  <si>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</si>
  <si>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</si>
  <si>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</si>
  <si>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</si>
  <si>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</si>
  <si>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</si>
  <si>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</si>
  <si>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</si>
  <si>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</si>
  <si>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</si>
  <si>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</si>
  <si>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</si>
  <si>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</si>
  <si>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</si>
  <si>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</si>
  <si>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</si>
  <si>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</si>
  <si>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</si>
  <si>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</si>
  <si>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</si>
  <si>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</si>
  <si>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</si>
  <si>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</si>
  <si>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</si>
  <si>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</si>
  <si>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</si>
  <si>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</si>
  <si>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</si>
  <si>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</si>
  <si>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</si>
  <si>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</si>
  <si>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</si>
  <si>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</si>
  <si>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</si>
  <si>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</si>
  <si>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</si>
  <si>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</si>
  <si>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</si>
  <si>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</si>
  <si>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</si>
  <si>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</si>
  <si>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</si>
  <si>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</si>
  <si>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</si>
  <si>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</si>
  <si>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</si>
  <si>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</si>
  <si>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</si>
  <si>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</si>
  <si>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</si>
  <si>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</si>
  <si>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</si>
  <si>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</si>
  <si>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</si>
  <si>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</si>
  <si>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</si>
  <si>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</si>
  <si>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</si>
  <si>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</si>
  <si>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</si>
  <si>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</si>
  <si>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</si>
  <si>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</si>
  <si>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</si>
  <si>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</si>
  <si>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</si>
  <si>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</si>
  <si>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</si>
  <si>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</si>
  <si>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</si>
  <si>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</si>
  <si>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</si>
  <si>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</si>
  <si>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</si>
  <si>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</si>
  <si>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</si>
  <si>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</si>
  <si>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</si>
  <si>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</si>
  <si>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</si>
  <si>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</si>
  <si>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</si>
  <si>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</si>
  <si>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</si>
  <si>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</si>
  <si>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</si>
  <si>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</si>
  <si>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</si>
  <si>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</si>
  <si>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</si>
  <si>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</si>
  <si>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</si>
  <si>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</si>
  <si>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</si>
  <si>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</si>
  <si>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</si>
  <si>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</si>
  <si>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</si>
  <si>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</si>
  <si>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</si>
  <si>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</si>
  <si>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</si>
  <si>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</si>
  <si>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</si>
  <si>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</si>
  <si>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</si>
  <si>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</si>
  <si>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</si>
  <si>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</si>
  <si>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</si>
  <si>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</si>
  <si>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</si>
  <si>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</si>
  <si>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</si>
  <si>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</si>
  <si>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</si>
  <si>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</si>
  <si>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</si>
  <si>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</si>
  <si>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</si>
  <si>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</si>
  <si>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</si>
  <si>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</si>
  <si>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</si>
  <si>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</si>
  <si>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</si>
  <si>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</si>
  <si>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</si>
  <si>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</si>
  <si>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</si>
  <si>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</si>
  <si>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</si>
  <si>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</si>
  <si>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</si>
  <si>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</si>
  <si>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</si>
  <si>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</si>
  <si>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</si>
  <si>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</si>
  <si>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</si>
  <si>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</si>
  <si>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</si>
  <si>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</si>
  <si>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</si>
  <si>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</si>
  <si>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</si>
  <si>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</si>
  <si>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</si>
  <si>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</si>
  <si>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</si>
  <si>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</si>
  <si>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</si>
  <si>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</si>
  <si>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</si>
  <si>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</si>
  <si>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</si>
  <si>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</si>
  <si>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</si>
  <si>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</si>
  <si>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</si>
  <si>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</si>
  <si>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</si>
  <si>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</si>
  <si>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</si>
  <si>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</si>
  <si>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</si>
  <si>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</si>
  <si>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</si>
  <si>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</si>
  <si>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</si>
  <si>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</si>
  <si>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</si>
  <si>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</si>
  <si>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</si>
  <si>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</si>
  <si>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</si>
  <si>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</si>
  <si>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</si>
  <si>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</si>
  <si>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</si>
  <si>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</si>
  <si>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</si>
  <si>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</si>
  <si>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</si>
  <si>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</si>
  <si>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</si>
  <si>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</si>
  <si>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</si>
  <si>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</si>
  <si>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</si>
  <si>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</si>
  <si>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</si>
  <si>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</si>
  <si>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</si>
  <si>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</si>
  <si>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</si>
  <si>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</si>
  <si>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</si>
  <si>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</si>
  <si>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</si>
  <si>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</si>
  <si>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</si>
  <si>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</si>
  <si>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</si>
  <si>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</si>
  <si>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</si>
  <si>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</si>
  <si>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</si>
  <si>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</si>
  <si>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</si>
  <si>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</si>
  <si>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</si>
  <si>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</si>
  <si>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</si>
  <si>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</si>
  <si>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</si>
  <si>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</si>
  <si>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</si>
  <si>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</si>
  <si>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</si>
  <si>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</si>
  <si>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</si>
  <si>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</si>
  <si>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</si>
  <si>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</si>
  <si>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</si>
  <si>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</si>
  <si>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</si>
  <si>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</si>
  <si>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</si>
  <si>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</si>
  <si>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</si>
  <si>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</si>
  <si>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</si>
  <si>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</si>
  <si>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</si>
  <si>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</si>
  <si>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</si>
  <si>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</si>
  <si>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</si>
  <si>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</si>
  <si>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</si>
  <si>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</si>
  <si>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</si>
  <si>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</si>
  <si>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</si>
  <si>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</si>
  <si>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</si>
  <si>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</si>
  <si>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</si>
  <si>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</si>
  <si>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</si>
  <si>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</si>
  <si>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</si>
  <si>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</si>
  <si>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</si>
  <si>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</si>
  <si>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</si>
  <si>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</si>
  <si>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</si>
  <si>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</si>
  <si>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</si>
  <si>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</si>
  <si>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</si>
  <si>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</si>
  <si>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</si>
  <si>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</si>
  <si>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</si>
  <si>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</si>
  <si>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</si>
  <si>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</si>
  <si>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</si>
  <si>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</si>
  <si>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</si>
  <si>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</si>
  <si>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</si>
  <si>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</si>
  <si>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</si>
  <si>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</si>
  <si>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</si>
  <si>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</si>
  <si>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</si>
  <si>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</si>
  <si>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</si>
  <si>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</si>
  <si>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</si>
  <si>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</si>
  <si>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</si>
  <si>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</si>
  <si>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</si>
  <si>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</si>
  <si>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</si>
  <si>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</si>
  <si>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</si>
  <si>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</si>
  <si>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</si>
  <si>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</si>
  <si>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</si>
  <si>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</si>
  <si>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</si>
  <si>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</si>
  <si>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</si>
  <si>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</si>
  <si>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</si>
  <si>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</si>
  <si>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</si>
  <si>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</si>
  <si>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</si>
  <si>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</si>
  <si>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</si>
  <si>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</si>
  <si>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</si>
  <si>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</si>
  <si>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</si>
  <si>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</si>
  <si>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</si>
  <si>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</si>
  <si>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</si>
  <si>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</si>
  <si>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</si>
  <si>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</si>
  <si>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</si>
  <si>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</si>
  <si>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</si>
  <si>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</si>
  <si>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</si>
  <si>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</si>
  <si>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</si>
  <si>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</si>
  <si>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</si>
  <si>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</si>
  <si>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</si>
  <si>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</si>
  <si>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</si>
  <si>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</si>
  <si>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</si>
  <si>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</si>
  <si>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</si>
  <si>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</si>
  <si>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</si>
  <si>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</si>
  <si>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</si>
  <si>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</si>
  <si>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</si>
  <si>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</si>
  <si>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</si>
  <si>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</si>
  <si>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</si>
  <si>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</si>
  <si>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</si>
  <si>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</si>
  <si>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</si>
  <si>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</si>
  <si>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</si>
  <si>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</si>
  <si>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</si>
  <si>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</si>
  <si>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</si>
  <si>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</si>
  <si>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</si>
  <si>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</si>
  <si>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</si>
  <si>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</si>
  <si>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</si>
  <si>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</si>
  <si>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</si>
  <si>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</si>
  <si>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</si>
  <si>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</si>
  <si>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</si>
  <si>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</si>
  <si>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</si>
  <si>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</si>
  <si>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</si>
  <si>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</si>
  <si>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</si>
  <si>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</si>
  <si>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</si>
  <si>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</si>
  <si>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</si>
  <si>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</si>
  <si>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</si>
  <si>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</si>
  <si>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</si>
  <si>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</si>
  <si>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</si>
  <si>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</si>
  <si>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</si>
  <si>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</si>
  <si>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</si>
  <si>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</si>
  <si>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</si>
  <si>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</si>
  <si>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</si>
  <si>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</si>
  <si>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</si>
  <si>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</si>
  <si>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</si>
  <si>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</si>
  <si>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</si>
  <si>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</si>
  <si>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</si>
  <si>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</si>
  <si>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</si>
  <si>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</si>
  <si>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</si>
  <si>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</si>
  <si>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</si>
  <si>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</si>
  <si>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</si>
  <si>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</si>
  <si>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</si>
  <si>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</si>
  <si>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</si>
  <si>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</si>
  <si>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</si>
  <si>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</si>
  <si>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</si>
  <si>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</si>
  <si>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</si>
  <si>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</si>
  <si>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</si>
  <si>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</si>
  <si>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</si>
  <si>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</si>
  <si>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</si>
  <si>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</si>
  <si>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</si>
  <si>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</si>
  <si>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</si>
  <si>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</si>
  <si>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</si>
  <si>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</si>
  <si>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</si>
  <si>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</si>
  <si>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</si>
  <si>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</si>
  <si>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</si>
  <si>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</si>
  <si>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</si>
  <si>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</si>
  <si>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</si>
  <si>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</si>
  <si>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</si>
  <si>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</si>
  <si>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</si>
  <si>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</si>
  <si>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</si>
  <si>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</si>
  <si>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</si>
  <si>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</si>
  <si>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</si>
  <si>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</si>
  <si>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</si>
  <si>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</si>
  <si>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</si>
  <si>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</si>
  <si>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</si>
  <si>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</si>
  <si>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</si>
  <si>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</si>
  <si>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</si>
  <si>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</si>
  <si>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</si>
  <si>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</si>
  <si>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</si>
  <si>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</si>
  <si>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</si>
  <si>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</si>
  <si>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</si>
  <si>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</si>
  <si>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</si>
  <si>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</si>
  <si>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</si>
  <si>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</si>
  <si>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</si>
  <si>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</si>
  <si>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</si>
  <si>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</si>
  <si>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</si>
  <si>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</si>
  <si>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</si>
  <si>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</si>
  <si>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</si>
  <si>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</si>
  <si>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</si>
  <si>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</si>
  <si>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</si>
  <si>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</si>
  <si>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</si>
  <si>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</si>
  <si>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</si>
  <si>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</si>
  <si>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</si>
  <si>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</si>
  <si>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</si>
  <si>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</si>
  <si>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</si>
  <si>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</si>
  <si>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</si>
  <si>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</si>
  <si>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</si>
  <si>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</si>
  <si>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</si>
  <si>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</si>
  <si>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</si>
  <si>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</si>
  <si>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</si>
  <si>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</si>
  <si>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</si>
  <si>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</si>
  <si>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</si>
  <si>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</si>
  <si>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</si>
  <si>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</si>
  <si>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</si>
  <si>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</si>
  <si>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</si>
  <si>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</si>
  <si>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</si>
  <si>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</si>
  <si>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</si>
  <si>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</si>
  <si>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</si>
  <si>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</si>
  <si>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</si>
  <si>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</si>
  <si>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</si>
  <si>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</si>
  <si>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</si>
  <si>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</si>
  <si>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</si>
  <si>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</si>
  <si>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</si>
  <si>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</si>
  <si>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</si>
  <si>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</si>
  <si>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</si>
  <si>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</si>
  <si>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</si>
  <si>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</si>
  <si>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</si>
  <si>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</si>
  <si>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</si>
  <si>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</si>
  <si>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</si>
  <si>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</si>
  <si>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</si>
  <si>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</si>
  <si>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</si>
  <si>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</si>
  <si>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</si>
  <si>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</si>
  <si>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</si>
  <si>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</si>
  <si>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</si>
  <si>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</si>
  <si>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</si>
  <si>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</si>
  <si>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</si>
  <si>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</si>
  <si>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</si>
  <si>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</si>
  <si>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</si>
  <si>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</si>
  <si>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</si>
  <si>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</si>
  <si>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</si>
  <si>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</si>
  <si>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</si>
  <si>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</si>
  <si>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</si>
  <si>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</si>
  <si>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</si>
  <si>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</si>
  <si>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</si>
  <si>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</si>
  <si>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</si>
  <si>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</si>
  <si>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</si>
  <si>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</si>
  <si>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</si>
  <si>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</si>
  <si>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</si>
  <si>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</si>
  <si>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</si>
  <si>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</si>
  <si>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</si>
  <si>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</si>
  <si>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</si>
  <si>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</si>
  <si>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</si>
  <si>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</si>
  <si>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</si>
  <si>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</si>
  <si>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</si>
  <si>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</si>
  <si>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</si>
  <si>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</si>
  <si>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</si>
  <si>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</si>
  <si>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</si>
  <si>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</si>
  <si>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</si>
  <si>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</si>
  <si>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</si>
  <si>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</si>
  <si>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</si>
  <si>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</si>
  <si>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</si>
  <si>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</si>
  <si>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</si>
  <si>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</si>
  <si>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</si>
  <si>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</si>
  <si>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</si>
  <si>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</si>
  <si>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</si>
  <si>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</si>
  <si>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</si>
  <si>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</si>
  <si>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</si>
  <si>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</si>
  <si>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</si>
  <si>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</si>
  <si>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</si>
  <si>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</si>
  <si>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</si>
  <si>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</si>
  <si>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</si>
  <si>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</si>
  <si>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</si>
  <si>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</si>
  <si>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</si>
  <si>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</si>
  <si>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</si>
  <si>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</si>
  <si>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</si>
  <si>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</si>
  <si>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</si>
  <si>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</si>
  <si>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</si>
  <si>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</si>
  <si>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</si>
  <si>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</si>
  <si>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</si>
  <si>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</si>
  <si>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</si>
  <si>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</si>
  <si>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</si>
  <si>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</si>
  <si>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</si>
  <si>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</si>
  <si>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</si>
  <si>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</si>
  <si>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</si>
  <si>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</si>
  <si>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</si>
  <si>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</si>
  <si>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</si>
  <si>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</si>
  <si>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</si>
  <si>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</si>
  <si>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</si>
  <si>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</si>
  <si>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</si>
  <si>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</si>
  <si>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</si>
  <si>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</si>
  <si>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</si>
  <si>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</si>
  <si>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</si>
  <si>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</si>
  <si>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</si>
  <si>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</si>
  <si>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</si>
  <si>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</si>
  <si>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</si>
  <si>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</si>
  <si>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</si>
  <si>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</si>
  <si>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</si>
  <si>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</si>
  <si>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</si>
  <si>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</si>
  <si>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</si>
  <si>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</si>
  <si>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</si>
  <si>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</si>
  <si>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</si>
  <si>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</si>
  <si>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</si>
  <si>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</si>
  <si>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</si>
  <si>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</si>
  <si>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</si>
  <si>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</si>
  <si>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</si>
  <si>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</si>
  <si>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</si>
  <si>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</si>
  <si>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</si>
  <si>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</si>
  <si>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</si>
  <si>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</si>
  <si>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</si>
  <si>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</si>
  <si>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</si>
  <si>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</si>
  <si>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</si>
  <si>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</si>
  <si>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</si>
  <si>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</si>
  <si>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</si>
  <si>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</si>
  <si>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</si>
  <si>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</si>
  <si>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</si>
  <si>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</si>
  <si>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</si>
  <si>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</si>
  <si>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</si>
  <si>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</si>
  <si>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</si>
  <si>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</si>
  <si>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</si>
  <si>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</si>
  <si>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</si>
  <si>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</si>
  <si>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</si>
  <si>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</si>
  <si>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</si>
  <si>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</si>
  <si>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</si>
  <si>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</si>
  <si>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</si>
  <si>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</si>
  <si>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</si>
  <si>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</si>
  <si>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</si>
  <si>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</si>
  <si>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</si>
  <si>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</si>
  <si>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</si>
  <si>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</si>
  <si>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</si>
  <si>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</si>
  <si>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</si>
  <si>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</si>
  <si>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</si>
  <si>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</si>
  <si>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</si>
  <si>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</si>
  <si>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</si>
  <si>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</si>
  <si>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</si>
  <si>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</si>
  <si>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</si>
  <si>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</si>
  <si>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</si>
  <si>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</si>
  <si>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</si>
  <si>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</si>
  <si>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</si>
  <si>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</si>
  <si>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</si>
  <si>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</si>
  <si>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</si>
  <si>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</si>
  <si>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</si>
  <si>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</si>
  <si>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</si>
  <si>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</si>
  <si>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</si>
  <si>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</si>
  <si>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</si>
  <si>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</si>
  <si>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</si>
  <si>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</si>
  <si>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</si>
  <si>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</si>
  <si>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</si>
  <si>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</si>
  <si>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</si>
  <si>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</si>
  <si>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</si>
  <si>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</si>
  <si>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</si>
  <si>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</si>
  <si>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</si>
  <si>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</si>
  <si>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</si>
  <si>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</si>
  <si>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</si>
  <si>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</si>
  <si>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</si>
  <si>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</si>
  <si>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</si>
  <si>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</si>
  <si>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</si>
  <si>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</si>
  <si>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</si>
  <si>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</si>
  <si>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</si>
  <si>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</si>
  <si>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</si>
  <si>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</si>
  <si>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</si>
  <si>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</si>
  <si>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</si>
  <si>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</si>
  <si>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</si>
  <si>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</si>
  <si>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</si>
  <si>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</si>
  <si>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</si>
  <si>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</si>
  <si>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</si>
  <si>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</si>
  <si>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</si>
  <si>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</si>
  <si>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</si>
  <si>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</si>
  <si>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</si>
  <si>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</si>
  <si>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</si>
  <si>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</si>
  <si>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</si>
  <si>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</si>
  <si>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</si>
  <si>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</si>
  <si>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</si>
  <si>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</si>
  <si>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</si>
  <si>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</si>
  <si>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</si>
  <si>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</si>
  <si>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</si>
  <si>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</si>
  <si>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</si>
  <si>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</si>
  <si>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</si>
  <si>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</si>
  <si>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</si>
  <si>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</si>
  <si>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</si>
  <si>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</si>
  <si>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</si>
  <si>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</si>
  <si>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</si>
  <si>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</si>
  <si>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</si>
  <si>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</si>
  <si>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</si>
  <si>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</si>
  <si>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</si>
  <si>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</si>
  <si>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</si>
  <si>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</si>
  <si>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</si>
  <si>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</si>
  <si>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</si>
  <si>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</si>
  <si>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</si>
  <si>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</si>
  <si>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</si>
  <si>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</si>
  <si>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</si>
  <si>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</si>
  <si>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</si>
  <si>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</si>
  <si>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</si>
  <si>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</si>
  <si>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</si>
  <si>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</si>
  <si>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</si>
  <si>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</si>
  <si>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</si>
  <si>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</si>
  <si>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</si>
  <si>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</si>
  <si>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</si>
  <si>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</si>
  <si>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</si>
  <si>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</si>
  <si>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</si>
  <si>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</si>
  <si>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</si>
  <si>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</si>
  <si>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</si>
  <si>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</si>
  <si>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</si>
  <si>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</si>
  <si>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</si>
  <si>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</si>
  <si>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</si>
  <si>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</si>
  <si>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</si>
  <si>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</si>
  <si>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</si>
  <si>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</si>
  <si>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</si>
  <si>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</si>
  <si>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</si>
  <si>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</si>
  <si>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</si>
  <si>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</si>
  <si>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</si>
  <si>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</si>
  <si>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</si>
  <si>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</si>
  <si>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</si>
  <si>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</si>
  <si>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</si>
  <si>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</si>
  <si>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</si>
  <si>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</si>
  <si>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</si>
  <si>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</si>
  <si>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</si>
  <si>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</si>
  <si>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</si>
  <si>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</si>
  <si>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</si>
  <si>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</si>
  <si>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</si>
  <si>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</si>
  <si>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</si>
  <si>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</si>
  <si>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</si>
  <si>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</si>
  <si>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</si>
  <si>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</si>
  <si>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</si>
  <si>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</si>
  <si>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</si>
  <si>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</si>
  <si>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</si>
  <si>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</si>
  <si>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</si>
  <si>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</si>
  <si>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</si>
  <si>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</si>
  <si>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</si>
  <si>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</si>
  <si>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</si>
  <si>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</si>
  <si>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</si>
  <si>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</si>
  <si>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</si>
  <si>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</si>
  <si>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</si>
  <si>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</si>
  <si>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</si>
  <si>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</si>
  <si>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</si>
  <si>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</si>
  <si>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</si>
  <si>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</si>
  <si>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</si>
  <si>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</si>
  <si>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</si>
  <si>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</si>
  <si>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</si>
  <si>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</si>
  <si>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</si>
  <si>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</si>
  <si>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</si>
  <si>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</si>
  <si>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</si>
  <si>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</si>
  <si>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</si>
  <si>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</si>
  <si>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</si>
  <si>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</si>
  <si>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</si>
  <si>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</si>
  <si>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</si>
  <si>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</si>
  <si>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</si>
  <si>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</si>
  <si>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</si>
  <si>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</si>
  <si>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</si>
  <si>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</si>
  <si>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</si>
  <si>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</si>
  <si>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</si>
  <si>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</si>
  <si>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</si>
  <si>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</si>
  <si>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</si>
  <si>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</si>
  <si>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</si>
  <si>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</si>
  <si>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</si>
  <si>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</si>
  <si>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</si>
  <si>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</si>
  <si>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</si>
  <si>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</si>
  <si>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</si>
  <si>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</si>
  <si>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</si>
  <si>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</si>
  <si>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</si>
  <si>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</si>
  <si>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</si>
  <si>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</si>
  <si>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</si>
  <si>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</si>
  <si>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</si>
  <si>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</si>
  <si>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</si>
  <si>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</si>
  <si>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</si>
  <si>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</si>
  <si>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</si>
  <si>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</si>
  <si>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</si>
  <si>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</si>
  <si>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</si>
  <si>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</si>
  <si>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</si>
  <si>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</si>
  <si>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</si>
  <si>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</si>
  <si>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</si>
  <si>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</si>
  <si>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</si>
  <si>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</si>
  <si>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</si>
  <si>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</si>
  <si>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</si>
  <si>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</si>
  <si>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</si>
  <si>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</si>
  <si>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</si>
  <si>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</si>
  <si>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</si>
  <si>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</si>
  <si>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</si>
  <si>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</si>
  <si>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</si>
  <si>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</si>
  <si>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</si>
  <si>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</si>
  <si>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</si>
  <si>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</si>
  <si>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</si>
  <si>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</si>
  <si>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</si>
  <si>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</si>
  <si>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</si>
  <si>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</si>
  <si>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</si>
  <si>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</si>
  <si>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</si>
  <si>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</si>
  <si>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</si>
  <si>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</si>
  <si>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</si>
  <si>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</si>
  <si>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</si>
  <si>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</si>
  <si>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</si>
  <si>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</si>
  <si>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</si>
  <si>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</si>
  <si>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</si>
  <si>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</si>
  <si>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</si>
  <si>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</si>
  <si>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</si>
  <si>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</si>
  <si>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</si>
  <si>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</si>
  <si>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</si>
  <si>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</si>
  <si>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</si>
  <si>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</si>
  <si>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</si>
  <si>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</si>
  <si>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</si>
  <si>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</si>
  <si>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</si>
  <si>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</si>
  <si>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</si>
  <si>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</si>
  <si>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</si>
  <si>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</si>
  <si>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</si>
  <si>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</si>
  <si>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</si>
  <si>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</si>
  <si>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</si>
  <si>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</si>
  <si>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</si>
  <si>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</si>
  <si>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</si>
  <si>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</si>
  <si>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</si>
  <si>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</si>
  <si>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</si>
  <si>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</si>
  <si>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</si>
  <si>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</si>
  <si>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</si>
  <si>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</si>
  <si>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</si>
  <si>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</si>
  <si>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</si>
  <si>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</si>
  <si>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</si>
  <si>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</si>
  <si>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</si>
  <si>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</si>
  <si>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</si>
  <si>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</si>
  <si>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</si>
  <si>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</si>
  <si>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</si>
  <si>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</si>
  <si>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</si>
  <si>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</si>
  <si>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</si>
  <si>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</si>
  <si>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</si>
  <si>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</si>
  <si>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</si>
  <si>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</si>
  <si>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</si>
  <si>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</si>
  <si>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</si>
  <si>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</si>
  <si>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</si>
  <si>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</si>
  <si>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</si>
  <si>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</si>
  <si>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</si>
  <si>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</si>
  <si>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</si>
  <si>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</si>
  <si>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</si>
  <si>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</si>
  <si>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</si>
  <si>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</si>
  <si>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</si>
  <si>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</si>
  <si>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</si>
  <si>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</si>
  <si>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</si>
  <si>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</si>
  <si>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</si>
  <si>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</si>
  <si>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</si>
  <si>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</si>
  <si>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</si>
  <si>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</si>
  <si>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</si>
  <si>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</si>
  <si>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</si>
  <si>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</si>
  <si>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</si>
  <si>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</si>
  <si>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</si>
  <si>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</si>
  <si>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</si>
  <si>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</si>
  <si>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</si>
  <si>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</si>
  <si>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</si>
  <si>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</si>
  <si>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</si>
  <si>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</si>
  <si>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</si>
  <si>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</si>
  <si>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</si>
  <si>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</si>
  <si>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</si>
  <si>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</si>
  <si>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</si>
  <si>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</si>
  <si>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</si>
  <si>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</si>
  <si>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</si>
  <si>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</si>
  <si>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</si>
  <si>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</si>
  <si>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</si>
  <si>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</si>
  <si>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</si>
  <si>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</si>
  <si>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</si>
  <si>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</si>
  <si>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</si>
  <si>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</si>
  <si>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</si>
  <si>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</si>
  <si>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</si>
  <si>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</si>
  <si>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</si>
  <si>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</si>
  <si>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</si>
  <si>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</si>
  <si>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</si>
  <si>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</si>
  <si>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</si>
  <si>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</si>
  <si>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</si>
  <si>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</si>
  <si>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</si>
  <si>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</si>
  <si>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</si>
  <si>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</si>
  <si>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</si>
  <si>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</si>
  <si>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</si>
  <si>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</si>
  <si>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</si>
  <si>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</si>
  <si>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</si>
  <si>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</si>
  <si>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</si>
  <si>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</si>
  <si>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</si>
  <si>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</si>
  <si>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</si>
  <si>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</si>
  <si>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</si>
  <si>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</si>
  <si>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</si>
  <si>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</si>
  <si>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</si>
  <si>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</si>
  <si>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</si>
  <si>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</si>
  <si>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</si>
  <si>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</si>
  <si>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</si>
  <si>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</si>
  <si>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</si>
  <si>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</si>
  <si>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</si>
  <si>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</si>
  <si>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</si>
  <si>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</si>
  <si>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</si>
  <si>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</si>
  <si>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</si>
  <si>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</si>
  <si>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</si>
  <si>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</si>
  <si>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</si>
  <si>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</si>
  <si>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</si>
  <si>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</si>
  <si>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</si>
  <si>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</si>
  <si>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</si>
  <si>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</si>
  <si>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</si>
  <si>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</si>
  <si>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</si>
  <si>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</si>
  <si>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</si>
  <si>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</si>
  <si>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</si>
  <si>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</si>
  <si>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</si>
  <si>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</si>
  <si>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</si>
  <si>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</si>
  <si>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</si>
  <si>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</si>
  <si>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</si>
  <si>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</si>
  <si>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</si>
  <si>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</si>
  <si>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</si>
  <si>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</si>
  <si>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</si>
  <si>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</si>
  <si>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</si>
  <si>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</si>
  <si>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</si>
  <si>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</si>
  <si>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</si>
  <si>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</si>
  <si>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</si>
  <si>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</si>
  <si>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</si>
  <si>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</si>
  <si>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</si>
  <si>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</si>
  <si>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</si>
  <si>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</si>
  <si>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</si>
  <si>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</si>
  <si>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</si>
  <si>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</si>
  <si>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</si>
  <si>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</si>
  <si>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</si>
  <si>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</si>
  <si>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</si>
  <si>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</si>
  <si>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</si>
  <si>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</si>
  <si>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</si>
  <si>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</si>
  <si>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</si>
  <si>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</si>
  <si>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</si>
  <si>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</si>
  <si>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</si>
  <si>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</si>
  <si>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</si>
  <si>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</si>
  <si>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</si>
  <si>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</si>
  <si>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</si>
  <si>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</si>
  <si>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</si>
  <si>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</si>
  <si>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</si>
  <si>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</si>
  <si>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</si>
  <si>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</si>
  <si>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</si>
  <si>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</si>
  <si>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</si>
  <si>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</si>
  <si>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</si>
  <si>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</si>
  <si>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</si>
  <si>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</si>
  <si>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</si>
  <si>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</si>
  <si>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</si>
  <si>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</si>
  <si>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</si>
  <si>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</si>
  <si>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</si>
  <si>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</si>
  <si>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</si>
  <si>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</si>
  <si>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</si>
  <si>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</si>
  <si>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</si>
  <si>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</si>
  <si>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</si>
  <si>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</si>
  <si>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</si>
  <si>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</si>
  <si>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</si>
  <si>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</si>
  <si>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</si>
  <si>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</si>
  <si>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</si>
  <si>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</si>
  <si>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</si>
  <si>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</si>
  <si>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</si>
  <si>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</si>
  <si>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</si>
  <si>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</si>
  <si>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</si>
  <si>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</si>
  <si>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</si>
  <si>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</si>
  <si>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</si>
  <si>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</si>
  <si>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</si>
  <si>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</si>
  <si>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</si>
  <si>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</si>
  <si>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</si>
  <si>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</si>
  <si>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</si>
  <si>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</si>
  <si>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</si>
  <si>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</si>
  <si>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</si>
  <si>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</si>
  <si>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</si>
  <si>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</si>
  <si>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</si>
  <si>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</si>
  <si>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</si>
  <si>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</si>
  <si>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</si>
  <si>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</si>
  <si>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</si>
  <si>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</si>
  <si>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</si>
  <si>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</si>
  <si>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</si>
  <si>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</si>
  <si>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</si>
  <si>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</si>
  <si>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</si>
  <si>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</si>
  <si>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</si>
  <si>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</si>
  <si>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</si>
  <si>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</si>
  <si>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</si>
  <si>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</si>
  <si>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</si>
  <si>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</si>
  <si>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</si>
  <si>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</si>
  <si>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</si>
  <si>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</si>
  <si>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</si>
  <si>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</si>
  <si>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</si>
  <si>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</si>
  <si>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</si>
  <si>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</si>
  <si>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</si>
  <si>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</si>
  <si>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</si>
  <si>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</si>
  <si>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</si>
  <si>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</si>
  <si>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</si>
  <si>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</si>
  <si>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</si>
  <si>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</si>
  <si>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</si>
  <si>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</si>
  <si>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</si>
  <si>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</si>
  <si>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</si>
  <si>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</si>
  <si>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</si>
  <si>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</si>
  <si>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</si>
  <si>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</si>
  <si>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</si>
  <si>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</si>
  <si>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</si>
  <si>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</si>
  <si>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</si>
  <si>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</si>
  <si>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</si>
  <si>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</si>
  <si>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</si>
  <si>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</si>
  <si>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</si>
  <si>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</si>
  <si>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</si>
  <si>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</si>
  <si>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</si>
  <si>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</si>
  <si>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</si>
  <si>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</si>
  <si>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</si>
  <si>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</si>
  <si>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</si>
  <si>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</si>
  <si>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</si>
  <si>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</si>
  <si>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</si>
  <si>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</si>
  <si>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</si>
  <si>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</si>
  <si>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</si>
  <si>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</si>
  <si>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</si>
  <si>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</si>
  <si>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</si>
  <si>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</si>
  <si>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</si>
  <si>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</si>
  <si>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</si>
  <si>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</si>
  <si>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</si>
  <si>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</si>
  <si>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</si>
  <si>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</si>
  <si>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</si>
  <si>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</si>
  <si>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</si>
  <si>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</si>
  <si>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</si>
  <si>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</si>
  <si>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</si>
  <si>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</si>
  <si>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</si>
  <si>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</si>
  <si>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</si>
  <si>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</si>
  <si>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</si>
  <si>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</si>
  <si>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</si>
  <si>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</si>
  <si>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</si>
  <si>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</si>
  <si>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</si>
  <si>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</si>
  <si>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</si>
  <si>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</si>
  <si>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</si>
  <si>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</si>
  <si>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</si>
  <si>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</si>
  <si>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</si>
  <si>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</si>
  <si>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</si>
  <si>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</si>
  <si>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</si>
  <si>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</si>
  <si>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</si>
  <si>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</si>
  <si>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</si>
  <si>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</si>
  <si>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</si>
  <si>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</si>
  <si>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</si>
  <si>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</si>
  <si>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</si>
  <si>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</si>
  <si>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</si>
  <si>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</si>
  <si>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</si>
  <si>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</si>
  <si>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</si>
  <si>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</si>
  <si>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</si>
  <si>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</si>
  <si>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</si>
  <si>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</si>
  <si>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</si>
  <si>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</si>
  <si>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</si>
  <si>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</si>
  <si>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</si>
  <si>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</si>
  <si>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</si>
  <si>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</si>
  <si>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</si>
  <si>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</si>
  <si>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</si>
  <si>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</si>
  <si>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</si>
  <si>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</si>
  <si>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</si>
  <si>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</si>
  <si>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</si>
  <si>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</si>
  <si>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</si>
  <si>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</si>
  <si>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</si>
  <si>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</si>
  <si>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</si>
  <si>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</si>
  <si>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</si>
  <si>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</si>
  <si>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</si>
  <si>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</si>
  <si>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</si>
  <si>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</si>
  <si>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</si>
  <si>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</si>
  <si>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</si>
  <si>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</si>
  <si>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</si>
  <si>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</si>
  <si>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</si>
  <si>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</si>
  <si>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</si>
  <si>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</si>
  <si>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</si>
  <si>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</si>
  <si>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</si>
  <si>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</si>
  <si>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</si>
  <si>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</si>
  <si>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</si>
  <si>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</si>
  <si>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</si>
  <si>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</si>
  <si>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</si>
  <si>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</si>
  <si>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</si>
  <si>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</si>
  <si>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</si>
  <si>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</si>
  <si>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</si>
  <si>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</si>
  <si>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</si>
  <si>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</si>
  <si>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</si>
  <si>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</si>
  <si>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</si>
  <si>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</si>
  <si>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</si>
  <si>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</si>
  <si>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</si>
  <si>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</si>
  <si>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</si>
  <si>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</si>
  <si>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</si>
  <si>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</si>
  <si>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</si>
  <si>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</si>
  <si>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</si>
  <si>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</si>
  <si>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</si>
  <si>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</si>
  <si>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</si>
  <si>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</si>
  <si>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</si>
  <si>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</si>
  <si>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</si>
  <si>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</si>
  <si>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</si>
  <si>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</si>
  <si>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</si>
  <si>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</si>
  <si>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</si>
  <si>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</si>
  <si>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</si>
  <si>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</si>
  <si>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</si>
  <si>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</si>
  <si>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</si>
  <si>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</si>
  <si>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</si>
  <si>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</si>
  <si>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</si>
  <si>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</si>
  <si>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</si>
  <si>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</si>
  <si>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</si>
  <si>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</si>
  <si>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</si>
  <si>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</si>
  <si>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</si>
  <si>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</si>
  <si>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</si>
  <si>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</si>
  <si>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</si>
  <si>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</si>
  <si>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</si>
  <si>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</si>
  <si>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</si>
  <si>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</si>
  <si>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</si>
  <si>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</si>
  <si>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</si>
  <si>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</si>
  <si>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</si>
  <si>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</si>
  <si>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</si>
  <si>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</si>
  <si>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</si>
  <si>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</si>
  <si>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</si>
  <si>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</si>
  <si>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</si>
  <si>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</si>
  <si>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</si>
  <si>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</si>
  <si>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</si>
  <si>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</si>
  <si>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</si>
  <si>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</si>
  <si>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</si>
  <si>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</si>
  <si>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</si>
  <si>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</si>
  <si>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</si>
  <si>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</si>
  <si>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</si>
  <si>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</si>
  <si>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</si>
  <si>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</si>
  <si>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</si>
  <si>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</si>
  <si>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</si>
  <si>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</si>
  <si>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</si>
  <si>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</si>
  <si>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</si>
  <si>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</si>
  <si>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</si>
  <si>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</si>
  <si>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</si>
  <si>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</si>
  <si>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</si>
  <si>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</si>
  <si>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</si>
  <si>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</si>
  <si>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</si>
  <si>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</si>
  <si>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</si>
  <si>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</si>
  <si>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</si>
  <si>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</si>
  <si>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</si>
  <si>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</si>
  <si>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</si>
  <si>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</si>
  <si>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</si>
  <si>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</si>
  <si>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</si>
  <si>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</si>
  <si>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</si>
  <si>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</si>
  <si>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</si>
  <si>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</si>
  <si>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</si>
  <si>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</si>
  <si>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</si>
  <si>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</si>
  <si>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</si>
  <si>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</si>
  <si>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</si>
  <si>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</si>
  <si>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</si>
  <si>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</si>
  <si>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</si>
  <si>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</si>
  <si>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</si>
  <si>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</si>
  <si>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</si>
  <si>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</si>
  <si>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</si>
  <si>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</si>
  <si>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</si>
  <si>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</si>
  <si>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</si>
  <si>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</si>
  <si>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</si>
  <si>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</si>
  <si>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</si>
  <si>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</si>
  <si>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</si>
  <si>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</si>
  <si>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</si>
  <si>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</si>
  <si>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</si>
  <si>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</si>
  <si>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</si>
  <si>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</si>
  <si>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</si>
  <si>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</si>
  <si>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</si>
  <si>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</si>
  <si>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</si>
  <si>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</si>
  <si>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</si>
  <si>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</si>
  <si>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</si>
  <si>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</si>
  <si>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</si>
  <si>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</si>
  <si>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</si>
  <si>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</si>
  <si>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</si>
  <si>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</si>
  <si>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</si>
  <si>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</si>
  <si>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</si>
  <si>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</si>
  <si>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</si>
  <si>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</si>
  <si>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</si>
  <si>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</si>
  <si>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</si>
  <si>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</si>
  <si>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</si>
  <si>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</si>
  <si>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</si>
  <si>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</si>
  <si>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</si>
  <si>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</si>
  <si>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</si>
  <si>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</si>
  <si>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</si>
  <si>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</si>
  <si>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</si>
  <si>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</si>
  <si>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</si>
  <si>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</si>
  <si>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</si>
  <si>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</si>
  <si>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</si>
  <si>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</si>
  <si>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</si>
  <si>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</si>
  <si>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</si>
  <si>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</si>
  <si>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</si>
  <si>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</si>
  <si>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</si>
  <si>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</si>
  <si>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</si>
  <si>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</si>
  <si>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</si>
  <si>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</si>
  <si>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</si>
  <si>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</si>
  <si>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</si>
  <si>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</si>
  <si>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</si>
  <si>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</si>
  <si>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</si>
  <si>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</si>
  <si>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</si>
  <si>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</si>
  <si>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</si>
  <si>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</si>
  <si>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</si>
  <si>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</si>
  <si>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</si>
  <si>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</si>
  <si>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</si>
  <si>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</si>
  <si>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</si>
  <si>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</si>
  <si>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</si>
  <si>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</si>
  <si>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</si>
  <si>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</si>
  <si>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</si>
  <si>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</si>
  <si>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</si>
  <si>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</si>
  <si>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</si>
  <si>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</si>
  <si>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</si>
  <si>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</si>
  <si>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</si>
  <si>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</si>
  <si>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</si>
  <si>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</si>
  <si>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</si>
  <si>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</si>
  <si>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</si>
  <si>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</si>
  <si>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</si>
  <si>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</si>
  <si>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</si>
  <si>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</si>
  <si>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</si>
  <si>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</si>
  <si>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</si>
  <si>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</si>
  <si>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</si>
  <si>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</si>
  <si>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</si>
  <si>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</si>
  <si>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</si>
  <si>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</si>
  <si>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</si>
  <si>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</si>
  <si>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</si>
  <si>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</si>
  <si>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</si>
  <si>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</si>
  <si>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</si>
  <si>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</si>
  <si>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</si>
  <si>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</si>
  <si>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</si>
  <si>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</si>
  <si>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</si>
  <si>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</si>
  <si>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</si>
  <si>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</si>
  <si>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</si>
  <si>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</si>
  <si>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</si>
  <si>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</si>
  <si>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</si>
  <si>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</si>
  <si>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</si>
  <si>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</si>
  <si>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</si>
  <si>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</si>
  <si>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</si>
  <si>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</si>
  <si>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</si>
  <si>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</si>
  <si>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</si>
  <si>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</si>
  <si>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</si>
  <si>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</si>
  <si>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</si>
  <si>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</si>
  <si>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</si>
  <si>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</si>
  <si>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</si>
  <si>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</si>
  <si>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</si>
  <si>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</si>
  <si>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</si>
  <si>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</si>
  <si>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</si>
  <si>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</si>
  <si>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</si>
  <si>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</si>
  <si>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</si>
  <si>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</si>
  <si>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</si>
  <si>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</si>
  <si>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</si>
  <si>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</si>
  <si>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</si>
  <si>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</si>
  <si>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</si>
  <si>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</si>
  <si>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</si>
  <si>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</si>
  <si>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</si>
  <si>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</si>
  <si>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</si>
  <si>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</si>
  <si>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</si>
  <si>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</si>
  <si>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</si>
  <si>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</si>
  <si>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</si>
  <si>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</si>
  <si>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</si>
  <si>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</si>
  <si>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</si>
  <si>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</si>
  <si>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</si>
  <si>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</si>
  <si>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</si>
  <si>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</si>
  <si>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</si>
  <si>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</si>
  <si>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</si>
  <si>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</si>
  <si>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</si>
  <si>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</si>
  <si>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</si>
  <si>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</si>
  <si>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</si>
  <si>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</si>
  <si>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</si>
  <si>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</si>
  <si>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</si>
  <si>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</si>
  <si>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</si>
  <si>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</si>
  <si>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</si>
  <si>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</si>
  <si>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</si>
  <si>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</si>
  <si>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</si>
  <si>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</si>
  <si>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</si>
  <si>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</si>
  <si>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</si>
  <si>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</si>
  <si>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</si>
  <si>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</si>
  <si>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</si>
  <si>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</si>
  <si>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</si>
  <si>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</si>
  <si>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</si>
  <si>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</si>
  <si>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</si>
  <si>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</si>
  <si>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</si>
  <si>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</si>
  <si>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</si>
  <si>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</si>
  <si>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</si>
  <si>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</si>
  <si>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</si>
  <si>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</si>
  <si>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</si>
  <si>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</si>
  <si>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</si>
  <si>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</si>
  <si>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</si>
  <si>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</si>
  <si>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</si>
  <si>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</si>
  <si>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</si>
  <si>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</si>
  <si>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</si>
  <si>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</si>
  <si>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</si>
  <si>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</si>
  <si>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</si>
  <si>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</si>
  <si>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</si>
  <si>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</si>
  <si>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</si>
  <si>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</si>
  <si>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</si>
  <si>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</si>
  <si>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</si>
  <si>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</si>
  <si>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</si>
  <si>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</si>
  <si>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</si>
  <si>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</si>
  <si>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</si>
  <si>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</si>
  <si>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</si>
  <si>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</si>
  <si>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</si>
  <si>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</si>
  <si>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</si>
  <si>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</si>
  <si>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</si>
  <si>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</si>
  <si>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</si>
  <si>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</si>
  <si>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</si>
  <si>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</si>
  <si>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</si>
  <si>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</si>
  <si>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</si>
  <si>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</si>
  <si>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</si>
  <si>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</si>
  <si>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</si>
  <si>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</si>
  <si>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</si>
  <si>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</si>
  <si>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</si>
  <si>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</si>
  <si>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</si>
  <si>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</si>
  <si>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</si>
  <si>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</si>
  <si>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</si>
  <si>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</si>
  <si>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</si>
  <si>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</si>
  <si>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</si>
  <si>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</si>
  <si>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</si>
  <si>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</si>
  <si>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</si>
  <si>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</si>
  <si>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</si>
  <si>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</si>
  <si>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</si>
  <si>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</si>
  <si>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</si>
  <si>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</si>
  <si>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</si>
  <si>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</si>
  <si>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</si>
  <si>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</si>
  <si>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</si>
  <si>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</si>
  <si>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</si>
  <si>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</si>
  <si>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</si>
  <si>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</si>
  <si>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</si>
  <si>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</si>
  <si>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</si>
  <si>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</si>
  <si>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</si>
  <si>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</si>
  <si>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</si>
  <si>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</si>
  <si>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</si>
  <si>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</si>
  <si>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</si>
  <si>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</si>
  <si>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</si>
  <si>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</si>
  <si>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</si>
  <si>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</si>
  <si>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</si>
  <si>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</si>
  <si>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</si>
  <si>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</si>
  <si>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</si>
  <si>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</si>
  <si>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</si>
  <si>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</si>
  <si>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</si>
  <si>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</si>
  <si>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</si>
  <si>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</si>
  <si>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</si>
  <si>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</si>
  <si>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</si>
  <si>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</si>
  <si>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</si>
  <si>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</si>
  <si>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</si>
  <si>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</si>
  <si>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</si>
  <si>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</si>
  <si>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</si>
  <si>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</si>
  <si>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</si>
  <si>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</si>
  <si>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</si>
  <si>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</si>
  <si>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</si>
  <si>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</si>
  <si>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</si>
  <si>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</si>
  <si>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</si>
  <si>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</si>
  <si>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</si>
  <si>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</si>
  <si>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</si>
  <si>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</si>
  <si>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</si>
  <si>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</si>
  <si>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</si>
  <si>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</si>
  <si>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</si>
  <si>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</si>
  <si>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</si>
  <si>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</si>
  <si>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</si>
  <si>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</si>
  <si>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</si>
  <si>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</si>
  <si>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</si>
  <si>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</si>
  <si>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</si>
  <si>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</si>
  <si>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</si>
  <si>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</si>
  <si>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</si>
  <si>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</si>
  <si>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</si>
  <si>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</si>
  <si>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</si>
  <si>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</si>
  <si>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</si>
  <si>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</si>
  <si>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</si>
  <si>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</si>
  <si>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</si>
  <si>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</si>
  <si>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</si>
  <si>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</si>
  <si>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</si>
  <si>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</si>
  <si>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</si>
  <si>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</si>
  <si>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</si>
  <si>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</si>
  <si>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</si>
  <si>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</si>
  <si>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</si>
  <si>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</si>
  <si>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</si>
  <si>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</si>
  <si>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</si>
  <si>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</si>
  <si>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</si>
  <si>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</si>
  <si>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</si>
  <si>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</si>
  <si>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</si>
  <si>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</si>
  <si>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</si>
  <si>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</si>
  <si>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</si>
  <si>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</si>
  <si>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</si>
  <si>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</si>
  <si>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</si>
  <si>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</si>
  <si>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</si>
  <si>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</si>
  <si>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</si>
  <si>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</si>
  <si>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</si>
  <si>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</si>
  <si>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</si>
  <si>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</si>
  <si>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</si>
  <si>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</si>
  <si>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</si>
  <si>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</si>
  <si>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</si>
  <si>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</si>
  <si>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</si>
  <si>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</si>
  <si>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</si>
  <si>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</si>
  <si>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</si>
  <si>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</si>
  <si>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</si>
  <si>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</si>
  <si>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</si>
  <si>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</si>
  <si>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</si>
  <si>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</si>
  <si>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</si>
  <si>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</si>
  <si>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</si>
  <si>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</si>
  <si>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</si>
  <si>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</si>
  <si>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</si>
  <si>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</si>
  <si>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</si>
  <si>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</si>
  <si>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</si>
  <si>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</si>
  <si>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</si>
  <si>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</si>
  <si>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</si>
  <si>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</si>
  <si>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</si>
  <si>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</si>
  <si>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</si>
  <si>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</si>
  <si>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</si>
  <si>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</si>
  <si>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</si>
  <si>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</si>
  <si>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</si>
  <si>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</si>
  <si>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</si>
  <si>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</si>
  <si>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</si>
  <si>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</si>
  <si>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</si>
  <si>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</si>
  <si>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</si>
  <si>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</si>
  <si>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</si>
  <si>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</si>
  <si>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</si>
  <si>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</si>
  <si>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</si>
  <si>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</si>
  <si>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</si>
  <si>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</si>
  <si>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</si>
  <si>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</si>
  <si>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</si>
  <si>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</si>
  <si>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</si>
  <si>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</si>
  <si>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</si>
  <si>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</si>
  <si>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</si>
  <si>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</si>
  <si>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</si>
  <si>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</si>
  <si>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</si>
  <si>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</si>
  <si>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</si>
  <si>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</si>
  <si>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</si>
  <si>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</si>
  <si>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</si>
  <si>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</si>
  <si>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</si>
  <si>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</si>
  <si>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</si>
  <si>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</si>
  <si>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</si>
  <si>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</si>
  <si>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</si>
  <si>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</si>
  <si>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</si>
  <si>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</si>
  <si>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</si>
  <si>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</si>
  <si>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</si>
  <si>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</si>
  <si>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</si>
  <si>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</si>
  <si>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</si>
  <si>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</si>
  <si>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</si>
  <si>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</si>
  <si>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</si>
  <si>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</si>
  <si>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</si>
  <si>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</si>
  <si>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</si>
  <si>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</si>
  <si>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</si>
  <si>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</si>
  <si>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</si>
  <si>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</si>
  <si>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</si>
  <si>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</si>
  <si>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</si>
  <si>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</si>
  <si>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</si>
  <si>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</si>
  <si>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</si>
  <si>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</si>
  <si>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</si>
  <si>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</si>
  <si>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</si>
  <si>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</si>
  <si>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</si>
  <si>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</si>
  <si>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</si>
  <si>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</si>
  <si>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</si>
  <si>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</si>
  <si>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</si>
  <si>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</si>
  <si>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</si>
  <si>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</si>
  <si>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</si>
  <si>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</si>
  <si>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</si>
  <si>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</si>
  <si>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</si>
  <si>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</si>
  <si>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</si>
  <si>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</si>
  <si>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</si>
  <si>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</si>
  <si>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</si>
  <si>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</si>
  <si>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</si>
  <si>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</si>
  <si>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</si>
  <si>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</si>
  <si>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</si>
  <si>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</si>
  <si>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</si>
  <si>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</si>
  <si>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</si>
  <si>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</si>
  <si>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</si>
  <si>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</si>
  <si>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</si>
  <si>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</si>
  <si>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</si>
  <si>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</si>
  <si>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</si>
  <si>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</si>
  <si>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</si>
  <si>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</si>
  <si>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</si>
  <si>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</si>
  <si>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</si>
  <si>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</si>
  <si>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</si>
  <si>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</si>
  <si>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</si>
  <si>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</si>
  <si>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</si>
  <si>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</si>
  <si>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</si>
  <si>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</si>
  <si>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</si>
  <si>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</si>
  <si>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</si>
  <si>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</si>
  <si>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</si>
  <si>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</si>
  <si>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</si>
  <si>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</si>
  <si>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</si>
  <si>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</si>
  <si>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</si>
  <si>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</si>
  <si>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</si>
  <si>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</si>
  <si>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</si>
  <si>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</si>
  <si>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</si>
  <si>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</si>
  <si>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</si>
  <si>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</si>
  <si>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</si>
  <si>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</si>
  <si>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</si>
  <si>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</si>
  <si>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</si>
  <si>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</si>
  <si>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</si>
  <si>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</si>
  <si>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</si>
  <si>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</si>
  <si>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</si>
  <si>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</si>
  <si>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</si>
  <si>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</si>
  <si>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</si>
  <si>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</si>
  <si>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</si>
  <si>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</si>
  <si>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</si>
  <si>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</si>
  <si>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</si>
  <si>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</si>
  <si>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</si>
  <si>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</si>
  <si>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</si>
  <si>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</si>
  <si>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</si>
  <si>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</si>
  <si>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</si>
  <si>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</si>
  <si>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</si>
  <si>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</si>
  <si>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</si>
  <si>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</si>
  <si>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</si>
  <si>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</si>
  <si>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</si>
  <si>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</si>
  <si>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</si>
  <si>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</si>
  <si>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</si>
  <si>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</si>
  <si>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</si>
  <si>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</si>
  <si>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</si>
  <si>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</si>
  <si>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</si>
  <si>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</si>
  <si>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</si>
  <si>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</si>
  <si>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</si>
  <si>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</si>
  <si>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</si>
  <si>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</si>
  <si>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</si>
  <si>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</si>
  <si>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</si>
  <si>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</si>
  <si>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</si>
  <si>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</si>
  <si>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</si>
  <si>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</si>
  <si>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</si>
  <si>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</si>
  <si>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</si>
  <si>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</si>
  <si>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</si>
  <si>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</si>
  <si>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</si>
  <si>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</si>
  <si>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</si>
  <si>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</si>
  <si>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</si>
  <si>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</si>
  <si>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</si>
  <si>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</si>
  <si>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</si>
  <si>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</si>
  <si>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</si>
  <si>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</si>
  <si>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</si>
  <si>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</si>
  <si>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</si>
  <si>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</si>
  <si>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</si>
  <si>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</si>
  <si>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</si>
  <si>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</si>
  <si>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</si>
  <si>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</si>
  <si>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</si>
  <si>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</si>
  <si>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</si>
  <si>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</si>
  <si>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</si>
  <si>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</si>
  <si>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</si>
  <si>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</si>
  <si>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</si>
  <si>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</si>
  <si>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</si>
  <si>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</si>
  <si>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</si>
  <si>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</si>
  <si>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</si>
  <si>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</si>
  <si>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</si>
  <si>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</si>
  <si>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</si>
  <si>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</si>
  <si>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</si>
  <si>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</si>
  <si>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</si>
  <si>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</si>
  <si>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</si>
  <si>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</si>
  <si>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</si>
  <si>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</si>
  <si>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</si>
  <si>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</si>
  <si>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</si>
  <si>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</si>
  <si>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</si>
  <si>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</si>
  <si>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</si>
  <si>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</si>
  <si>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</si>
  <si>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</si>
  <si>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</si>
  <si>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</si>
  <si>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</si>
  <si>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</si>
  <si>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</si>
  <si>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</si>
  <si>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</si>
  <si>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</si>
  <si>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</si>
  <si>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</si>
  <si>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</si>
  <si>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</si>
  <si>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</si>
  <si>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</si>
  <si>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</si>
  <si>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</si>
  <si>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</si>
  <si>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</si>
  <si>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</si>
  <si>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</si>
  <si>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</si>
  <si>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</si>
  <si>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</si>
  <si>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</si>
  <si>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</si>
  <si>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</si>
  <si>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</si>
  <si>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</si>
  <si>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</si>
  <si>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</si>
  <si>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</si>
  <si>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</si>
  <si>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</si>
  <si>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</si>
  <si>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</si>
  <si>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</si>
  <si>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</si>
  <si>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</si>
  <si>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</si>
  <si>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</si>
  <si>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</si>
  <si>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</si>
  <si>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</si>
  <si>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</si>
  <si>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</si>
  <si>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</si>
  <si>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</si>
  <si>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</si>
  <si>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</si>
  <si>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</si>
  <si>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</si>
  <si>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</si>
  <si>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</si>
  <si>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</si>
  <si>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</si>
  <si>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</si>
  <si>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</si>
  <si>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</si>
  <si>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</si>
  <si>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</si>
  <si>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</si>
  <si>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</si>
  <si>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</si>
  <si>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</si>
  <si>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</si>
  <si>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</si>
  <si>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</si>
  <si>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</si>
  <si>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</si>
  <si>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</si>
  <si>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</si>
  <si>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</si>
  <si>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</si>
  <si>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</si>
  <si>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</si>
  <si>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</si>
  <si>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</si>
  <si>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</si>
  <si>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</si>
  <si>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</si>
  <si>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</si>
  <si>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</si>
  <si>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</si>
  <si>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</si>
  <si>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</si>
  <si>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</si>
  <si>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</si>
  <si>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</si>
  <si>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</si>
  <si>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</si>
  <si>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</si>
  <si>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</si>
  <si>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</si>
  <si>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</si>
  <si>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</si>
  <si>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</si>
  <si>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</si>
  <si>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</si>
  <si>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</si>
  <si>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</si>
  <si>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</si>
  <si>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</si>
  <si>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</si>
  <si>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</si>
  <si>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</si>
  <si>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</si>
  <si>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</si>
  <si>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</si>
  <si>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</si>
  <si>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</si>
  <si>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</si>
  <si>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</si>
  <si>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</si>
  <si>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</si>
  <si>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</si>
  <si>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</si>
  <si>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</si>
  <si>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</si>
  <si>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</si>
  <si>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</si>
  <si>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</si>
  <si>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</si>
  <si>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</si>
  <si>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</si>
  <si>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</si>
  <si>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</si>
  <si>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</si>
  <si>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</si>
  <si>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</si>
  <si>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</si>
  <si>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</si>
  <si>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</si>
  <si>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</si>
  <si>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</si>
  <si>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</si>
  <si>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</si>
  <si>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</si>
  <si>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</si>
  <si>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</si>
  <si>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</si>
  <si>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</si>
  <si>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</si>
  <si>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</si>
  <si>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</si>
  <si>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</si>
  <si>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</si>
  <si>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</si>
  <si>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</si>
  <si>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</si>
  <si>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</si>
  <si>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</si>
  <si>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</si>
  <si>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</si>
  <si>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</si>
  <si>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</si>
  <si>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</si>
  <si>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</si>
  <si>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</si>
  <si>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</si>
  <si>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</si>
  <si>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</si>
  <si>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</si>
  <si>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</si>
  <si>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</si>
  <si>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</si>
  <si>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</si>
  <si>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</si>
  <si>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</si>
  <si>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</si>
  <si>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</si>
  <si>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</si>
  <si>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</si>
  <si>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</si>
  <si>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</si>
  <si>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</si>
  <si>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</si>
  <si>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</si>
  <si>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</si>
  <si>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</si>
  <si>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</si>
  <si>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</si>
  <si>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</si>
  <si>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</si>
  <si>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</si>
  <si>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</si>
  <si>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</si>
  <si>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</si>
  <si>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</si>
  <si>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</si>
  <si>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</si>
  <si>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</si>
  <si>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</si>
  <si>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</si>
  <si>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</si>
  <si>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</si>
  <si>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</si>
  <si>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</si>
  <si>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</si>
  <si>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</si>
  <si>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</si>
  <si>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</si>
  <si>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</si>
  <si>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</si>
  <si>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</si>
  <si>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</si>
  <si>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</si>
  <si>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</si>
  <si>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</si>
  <si>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</si>
  <si>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</si>
  <si>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</si>
  <si>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</si>
  <si>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</si>
  <si>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</si>
  <si>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</si>
  <si>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</si>
  <si>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</si>
  <si>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</si>
  <si>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</si>
  <si>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</si>
  <si>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</si>
  <si>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</si>
  <si>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</si>
  <si>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</si>
  <si>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</si>
  <si>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</si>
  <si>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</si>
  <si>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</si>
  <si>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</si>
  <si>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</si>
  <si>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</si>
  <si>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</si>
  <si>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</si>
  <si>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</si>
  <si>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</si>
  <si>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</si>
  <si>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</si>
  <si>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</si>
  <si>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</si>
  <si>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</si>
  <si>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</si>
  <si>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</si>
  <si>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</si>
  <si>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</si>
  <si>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</si>
  <si>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</si>
  <si>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</si>
  <si>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</si>
  <si>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</si>
  <si>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</si>
  <si>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</si>
  <si>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</si>
  <si>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</si>
  <si>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</si>
  <si>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</si>
  <si>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</si>
  <si>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</si>
  <si>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</si>
  <si>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</si>
  <si>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</si>
  <si>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</si>
  <si>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</si>
  <si>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</si>
  <si>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</si>
  <si>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</si>
  <si>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</si>
  <si>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</si>
  <si>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</si>
  <si>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</si>
  <si>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</si>
  <si>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</si>
  <si>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</si>
  <si>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</si>
  <si>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</si>
  <si>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</si>
  <si>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</si>
  <si>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</si>
  <si>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</si>
  <si>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</si>
  <si>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</si>
  <si>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</si>
  <si>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</si>
  <si>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</si>
  <si>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</si>
  <si>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</si>
  <si>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</si>
  <si>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</si>
  <si>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</si>
  <si>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</si>
  <si>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</si>
  <si>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</si>
  <si>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</si>
  <si>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</si>
  <si>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</si>
  <si>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</si>
  <si>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</si>
  <si>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</si>
  <si>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</si>
  <si>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</si>
  <si>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</si>
  <si>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</si>
  <si>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</si>
  <si>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</si>
  <si>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</si>
  <si>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</si>
  <si>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</si>
  <si>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</si>
  <si>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</si>
  <si>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</si>
  <si>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</si>
  <si>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</si>
  <si>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</si>
  <si>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</si>
  <si>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</si>
  <si>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</si>
  <si>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</si>
  <si>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</si>
  <si>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</si>
  <si>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</si>
  <si>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</si>
  <si>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</si>
  <si>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</si>
  <si>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</si>
  <si>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</si>
  <si>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</si>
  <si>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</si>
  <si>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</si>
  <si>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</si>
  <si>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</si>
  <si>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</si>
  <si>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</si>
  <si>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</si>
  <si>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</si>
  <si>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</si>
  <si>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</si>
  <si>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</si>
  <si>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</si>
  <si>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</si>
  <si>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</si>
  <si>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</si>
  <si>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</si>
  <si>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</si>
  <si>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</si>
  <si>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</si>
  <si>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</si>
  <si>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</si>
  <si>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</si>
  <si>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</si>
  <si>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</si>
  <si>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</si>
  <si>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</si>
  <si>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</si>
  <si>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</si>
  <si>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</si>
  <si>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</si>
  <si>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</si>
  <si>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</si>
  <si>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</si>
  <si>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</si>
  <si>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</si>
  <si>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</si>
  <si>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</si>
  <si>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</si>
  <si>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</si>
  <si>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</si>
  <si>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</si>
  <si>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</si>
  <si>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</si>
  <si>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</si>
  <si>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</si>
  <si>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</si>
  <si>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</si>
  <si>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</si>
  <si>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</si>
  <si>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</si>
  <si>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</si>
  <si>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</si>
  <si>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</si>
  <si>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</si>
  <si>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</si>
  <si>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</si>
  <si>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</si>
  <si>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</si>
  <si>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</si>
  <si>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</si>
  <si>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</si>
  <si>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</si>
  <si>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</si>
  <si>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</si>
  <si>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</si>
  <si>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</si>
  <si>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</si>
  <si>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</si>
  <si>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</si>
  <si>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</si>
  <si>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</si>
  <si>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</si>
  <si>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</si>
  <si>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</si>
  <si>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</si>
  <si>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</si>
  <si>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</si>
  <si>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</si>
  <si>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</si>
  <si>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</si>
  <si>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</si>
  <si>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</si>
  <si>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</si>
  <si>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</si>
  <si>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</si>
  <si>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</si>
  <si>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</si>
  <si>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</si>
  <si>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</si>
  <si>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</si>
  <si>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</si>
  <si>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</si>
  <si>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</si>
  <si>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</si>
  <si>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</si>
  <si>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</si>
  <si>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</si>
  <si>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</si>
  <si>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</si>
  <si>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</si>
  <si>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</si>
  <si>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</si>
  <si>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</si>
  <si>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</si>
  <si>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</si>
  <si>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</si>
  <si>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</si>
  <si>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</si>
  <si>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</si>
  <si>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</si>
  <si>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</si>
  <si>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</si>
  <si>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</si>
  <si>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</si>
  <si>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</si>
  <si>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</si>
  <si>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</si>
  <si>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</si>
  <si>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</si>
  <si>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</si>
  <si>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</si>
  <si>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</si>
  <si>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</si>
  <si>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</si>
  <si>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</si>
  <si>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</si>
  <si>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</si>
  <si>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</si>
  <si>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</si>
  <si>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</si>
  <si>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</si>
  <si>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</si>
  <si>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</si>
  <si>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</si>
  <si>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</si>
  <si>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</si>
  <si>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</si>
  <si>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</si>
  <si>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</si>
  <si>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</si>
  <si>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</si>
  <si>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</si>
  <si>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</si>
  <si>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</si>
  <si>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</si>
  <si>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</si>
  <si>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</si>
  <si>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</si>
  <si>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</si>
  <si>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</si>
  <si>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</si>
  <si>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</si>
  <si>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</si>
  <si>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</si>
  <si>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</si>
  <si>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</si>
  <si>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</si>
  <si>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</si>
  <si>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</si>
  <si>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</si>
  <si>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</si>
  <si>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</si>
  <si>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</si>
  <si>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</si>
  <si>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</si>
  <si>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</si>
  <si>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</si>
  <si>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</si>
  <si>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</si>
  <si>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</si>
  <si>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</si>
  <si>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</si>
  <si>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</si>
  <si>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</si>
  <si>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</si>
  <si>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</si>
  <si>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</si>
  <si>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</si>
  <si>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</si>
  <si>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</si>
  <si>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</si>
  <si>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</si>
  <si>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</si>
  <si>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</si>
  <si>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</si>
  <si>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</si>
  <si>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</si>
  <si>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</si>
  <si>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</si>
  <si>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</si>
  <si>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</si>
  <si>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</si>
  <si>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</si>
  <si>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</si>
  <si>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</si>
  <si>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</si>
  <si>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</si>
  <si>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</si>
  <si>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</si>
  <si>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</si>
  <si>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</si>
  <si>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</si>
  <si>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</si>
  <si>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</si>
  <si>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</si>
  <si>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</si>
  <si>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</si>
  <si>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</si>
  <si>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</si>
  <si>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</si>
  <si>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</si>
  <si>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</si>
  <si>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</si>
  <si>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</si>
  <si>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</si>
  <si>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</si>
  <si>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</si>
  <si>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</si>
  <si>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</si>
  <si>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</si>
  <si>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</si>
  <si>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</si>
  <si>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</si>
  <si>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</si>
  <si>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</si>
  <si>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</si>
  <si>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</si>
  <si>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</si>
  <si>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</si>
  <si>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</si>
  <si>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</si>
  <si>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</si>
  <si>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</si>
  <si>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</si>
  <si>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</si>
  <si>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</si>
  <si>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</si>
  <si>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</si>
  <si>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</si>
  <si>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</si>
  <si>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</si>
  <si>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</si>
  <si>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</si>
  <si>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</si>
  <si>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</si>
  <si>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</si>
  <si>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</si>
  <si>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</si>
  <si>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</si>
  <si>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</si>
  <si>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</si>
  <si>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</si>
  <si>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</si>
  <si>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</si>
  <si>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</si>
  <si>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</si>
  <si>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</si>
  <si>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</si>
  <si>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</si>
  <si>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</si>
  <si>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</si>
  <si>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</si>
  <si>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</si>
  <si>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</si>
  <si>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</si>
  <si>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</si>
  <si>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</si>
  <si>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</si>
  <si>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</si>
  <si>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</si>
  <si>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</si>
  <si>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</si>
  <si>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</si>
  <si>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</si>
  <si>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</si>
  <si>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</si>
  <si>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</si>
  <si>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</si>
  <si>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</si>
  <si>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</si>
  <si>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</si>
  <si>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</si>
  <si>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</si>
  <si>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</si>
  <si>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</si>
  <si>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</si>
  <si>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</si>
  <si>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</si>
  <si>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</si>
  <si>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</si>
  <si>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</si>
  <si>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</si>
  <si>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</si>
  <si>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</si>
  <si>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</si>
  <si>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</si>
  <si>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</si>
  <si>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</si>
  <si>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</si>
  <si>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</si>
  <si>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</si>
  <si>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</si>
  <si>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</si>
  <si>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</si>
  <si>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</si>
  <si>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</si>
  <si>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</si>
  <si>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</si>
  <si>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</si>
  <si>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</si>
  <si>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</si>
  <si>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</si>
  <si>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</si>
  <si>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</si>
  <si>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</si>
  <si>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</si>
  <si>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</si>
  <si>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</si>
  <si>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</si>
  <si>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</si>
  <si>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</si>
  <si>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</si>
  <si>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</si>
  <si>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</si>
  <si>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</si>
  <si>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</si>
  <si>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</si>
  <si>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</si>
  <si>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</si>
  <si>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</si>
  <si>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</si>
  <si>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</si>
  <si>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</si>
  <si>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</si>
  <si>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</si>
  <si>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</si>
  <si>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</si>
  <si>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</si>
  <si>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</si>
  <si>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</si>
  <si>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</si>
  <si>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</si>
  <si>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</si>
  <si>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</si>
  <si>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</si>
  <si>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</si>
  <si>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</si>
  <si>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</si>
  <si>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</si>
  <si>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</si>
  <si>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</si>
  <si>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</si>
  <si>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</si>
  <si>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</si>
  <si>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</si>
  <si>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</si>
  <si>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</si>
  <si>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</si>
  <si>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</si>
  <si>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</si>
  <si>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</si>
  <si>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</si>
  <si>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</si>
  <si>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</si>
  <si>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</si>
  <si>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</si>
  <si>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</si>
  <si>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</si>
  <si>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</si>
  <si>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</si>
  <si>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</si>
  <si>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</si>
  <si>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</si>
  <si>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</si>
  <si>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</si>
  <si>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</si>
  <si>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</si>
  <si>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</si>
  <si>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</si>
  <si>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</si>
  <si>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</si>
  <si>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</si>
  <si>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</si>
  <si>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</si>
  <si>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</si>
  <si>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</si>
  <si>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</si>
  <si>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</si>
  <si>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</si>
  <si>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</si>
  <si>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</si>
  <si>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</si>
  <si>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</si>
  <si>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</si>
  <si>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</si>
  <si>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</si>
  <si>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</si>
  <si>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</si>
  <si>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</si>
  <si>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</si>
  <si>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</si>
  <si>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</si>
  <si>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</si>
  <si>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</si>
  <si>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</si>
  <si>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</si>
  <si>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</si>
  <si>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</si>
  <si>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</si>
  <si>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</si>
  <si>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</si>
  <si>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</si>
  <si>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</si>
  <si>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</si>
  <si>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</si>
  <si>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</si>
  <si>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</si>
  <si>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</si>
  <si>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</si>
  <si>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</si>
  <si>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</si>
  <si>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</si>
  <si>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</si>
  <si>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</si>
  <si>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</si>
  <si>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</si>
  <si>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</si>
  <si>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</si>
  <si>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</si>
  <si>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</si>
  <si>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</si>
  <si>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</si>
  <si>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</si>
  <si>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</si>
  <si>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</si>
  <si>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</si>
  <si>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</si>
  <si>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</si>
  <si>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</si>
  <si>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</si>
  <si>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</si>
  <si>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</si>
  <si>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</si>
  <si>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</si>
  <si>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</si>
  <si>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</si>
  <si>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</si>
  <si>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</si>
  <si>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</si>
  <si>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</si>
  <si>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</si>
  <si>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</si>
  <si>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</si>
  <si>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</si>
  <si>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</si>
  <si>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</si>
  <si>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</si>
  <si>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</si>
  <si>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</si>
  <si>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</si>
  <si>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</si>
  <si>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</si>
  <si>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</si>
  <si>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</si>
  <si>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</si>
  <si>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</si>
  <si>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</si>
  <si>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</si>
  <si>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</si>
  <si>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</si>
  <si>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</si>
  <si>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</si>
  <si>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</si>
  <si>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</si>
  <si>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</si>
  <si>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</si>
  <si>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</si>
  <si>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</si>
  <si>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</si>
  <si>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</si>
  <si>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</si>
  <si>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</si>
  <si>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</si>
  <si>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</si>
  <si>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</si>
  <si>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</si>
  <si>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</si>
  <si>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</si>
  <si>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</si>
  <si>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</si>
  <si>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</si>
  <si>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</si>
  <si>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</si>
  <si>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</si>
  <si>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</si>
  <si>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</si>
  <si>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</si>
  <si>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</si>
  <si>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</si>
  <si>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</si>
  <si>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</si>
  <si>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</si>
  <si>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</si>
  <si>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</si>
  <si>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</si>
  <si>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</si>
  <si>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</si>
  <si>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</si>
  <si>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</si>
  <si>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</si>
  <si>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</si>
  <si>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</si>
  <si>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</si>
  <si>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</si>
  <si>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</si>
  <si>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</si>
  <si>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</si>
  <si>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</si>
  <si>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</si>
  <si>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</si>
  <si>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</si>
  <si>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</si>
  <si>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</si>
  <si>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</si>
  <si>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</si>
  <si>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</si>
  <si>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</si>
  <si>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</si>
  <si>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</si>
  <si>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</si>
  <si>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</si>
  <si>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</si>
  <si>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</si>
  <si>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</si>
  <si>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</si>
  <si>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</si>
  <si>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</si>
  <si>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</si>
  <si>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</si>
  <si>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</si>
  <si>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</si>
  <si>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</si>
  <si>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</si>
  <si>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</si>
  <si>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</si>
  <si>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</si>
  <si>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</si>
  <si>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</si>
  <si>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</si>
  <si>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</si>
  <si>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</si>
  <si>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</si>
  <si>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</si>
  <si>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</si>
  <si>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</si>
  <si>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</si>
  <si>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</si>
  <si>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</si>
  <si>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</si>
  <si>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</si>
  <si>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</si>
  <si>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</si>
  <si>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</si>
  <si>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</si>
  <si>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</si>
  <si>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</si>
  <si>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</si>
  <si>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</si>
  <si>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</si>
  <si>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</si>
  <si>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</si>
  <si>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</si>
  <si>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</si>
  <si>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</si>
  <si>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</si>
  <si>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</si>
  <si>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</si>
  <si>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</si>
  <si>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</si>
  <si>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</si>
  <si>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</si>
  <si>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</si>
  <si>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</si>
  <si>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</si>
  <si>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</si>
  <si>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</si>
  <si>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</si>
  <si>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</si>
  <si>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</si>
  <si>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</si>
  <si>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</si>
  <si>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</si>
  <si>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</si>
  <si>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</si>
  <si>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</si>
  <si>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</si>
  <si>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</si>
  <si>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</si>
  <si>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</si>
  <si>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</si>
  <si>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</si>
  <si>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</si>
  <si>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</si>
  <si>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</si>
  <si>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</si>
  <si>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</si>
  <si>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</si>
  <si>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</si>
  <si>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</si>
  <si>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</si>
  <si>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</si>
  <si>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</si>
  <si>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</si>
  <si>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</si>
  <si>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</si>
  <si>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</si>
  <si>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</si>
  <si>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</si>
  <si>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</si>
  <si>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</si>
  <si>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</si>
  <si>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</si>
  <si>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</si>
  <si>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</si>
  <si>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</si>
  <si>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</si>
  <si>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</si>
  <si>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</si>
  <si>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</si>
  <si>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</si>
  <si>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</si>
  <si>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</si>
  <si>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</si>
  <si>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</si>
  <si>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</si>
  <si>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</si>
  <si>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</si>
  <si>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</si>
  <si>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</si>
  <si>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</si>
  <si>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</si>
  <si>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</si>
  <si>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</si>
  <si>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</si>
  <si>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</si>
  <si>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</si>
  <si>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</si>
  <si>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</si>
  <si>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</si>
  <si>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</si>
  <si>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</si>
  <si>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</si>
  <si>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</si>
  <si>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</si>
  <si>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</si>
  <si>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</si>
  <si>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</si>
  <si>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</si>
  <si>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</si>
  <si>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</si>
  <si>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</si>
  <si>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</si>
  <si>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</si>
  <si>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</si>
  <si>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</si>
  <si>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</si>
  <si>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</si>
  <si>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</si>
  <si>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</si>
  <si>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</si>
  <si>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</si>
  <si>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</si>
  <si>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</si>
  <si>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</si>
  <si>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</si>
  <si>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</si>
  <si>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</si>
  <si>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</si>
  <si>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</si>
  <si>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</si>
  <si>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</si>
  <si>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</si>
  <si>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</si>
  <si>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</si>
  <si>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</si>
  <si>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</si>
  <si>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</si>
  <si>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</si>
  <si>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</si>
  <si>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</si>
  <si>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</si>
  <si>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</si>
  <si>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</si>
  <si>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</si>
  <si>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</si>
  <si>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</si>
  <si>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</si>
  <si>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</si>
  <si>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</si>
  <si>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</si>
  <si>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</si>
  <si>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</si>
  <si>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</si>
  <si>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</si>
  <si>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</si>
  <si>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</si>
  <si>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</si>
  <si>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</si>
  <si>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</si>
  <si>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</si>
  <si>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</si>
  <si>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</si>
  <si>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</si>
  <si>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</si>
  <si>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</si>
  <si>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</si>
  <si>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</si>
  <si>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</si>
  <si>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</si>
  <si>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</si>
  <si>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</si>
  <si>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</si>
  <si>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</si>
  <si>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</si>
  <si>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</si>
  <si>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</si>
  <si>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</si>
  <si>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</si>
  <si>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</si>
  <si>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</si>
  <si>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</si>
  <si>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</si>
  <si>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</si>
  <si>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</si>
  <si>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</si>
  <si>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</si>
  <si>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</si>
  <si>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</si>
  <si>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</si>
  <si>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</si>
  <si>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</si>
  <si>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</si>
  <si>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</si>
  <si>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</si>
  <si>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</si>
  <si>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</si>
  <si>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</si>
  <si>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</si>
  <si>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</si>
  <si>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</si>
  <si>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</si>
  <si>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</si>
  <si>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</si>
  <si>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</si>
  <si>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</si>
  <si>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</si>
  <si>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</si>
  <si>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</si>
  <si>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</si>
  <si>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</si>
  <si>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</si>
  <si>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</si>
  <si>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</si>
  <si>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</si>
  <si>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</si>
  <si>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</si>
  <si>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</si>
  <si>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</si>
  <si>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</si>
  <si>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</si>
  <si>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</si>
  <si>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</si>
  <si>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</si>
  <si>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</si>
  <si>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</si>
  <si>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</si>
  <si>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</si>
  <si>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</si>
  <si>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</si>
  <si>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</si>
  <si>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</si>
  <si>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</si>
  <si>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</si>
  <si>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</si>
  <si>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</si>
  <si>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</si>
  <si>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</si>
  <si>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</si>
  <si>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</si>
  <si>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</si>
  <si>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</si>
  <si>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</si>
  <si>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</si>
  <si>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</si>
  <si>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</si>
  <si>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</si>
  <si>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</si>
  <si>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</si>
  <si>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</si>
  <si>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</si>
  <si>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</si>
  <si>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</si>
  <si>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</si>
  <si>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</si>
  <si>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</si>
  <si>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</si>
  <si>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</si>
  <si>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</si>
  <si>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</si>
  <si>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</si>
  <si>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</si>
  <si>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</si>
  <si>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</si>
  <si>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</si>
  <si>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</si>
  <si>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</si>
  <si>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</si>
  <si>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</si>
  <si>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</si>
  <si>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</si>
  <si>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</si>
  <si>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</si>
  <si>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</si>
  <si>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</si>
  <si>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</si>
  <si>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</si>
  <si>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</si>
  <si>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</si>
  <si>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</si>
  <si>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</si>
  <si>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</si>
  <si>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</si>
  <si>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</si>
  <si>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</si>
  <si>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</si>
  <si>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</si>
  <si>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</si>
  <si>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</si>
  <si>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</si>
  <si>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</si>
  <si>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</si>
  <si>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</si>
  <si>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</si>
  <si>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</si>
  <si>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</si>
  <si>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</si>
  <si>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</si>
  <si>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</si>
  <si>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</si>
  <si>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</si>
  <si>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</si>
  <si>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</si>
  <si>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</si>
  <si>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</si>
  <si>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</si>
  <si>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</si>
  <si>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</si>
  <si>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</si>
  <si>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</si>
  <si>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</si>
  <si>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</si>
  <si>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</si>
  <si>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</si>
  <si>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</si>
  <si>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</si>
  <si>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</si>
  <si>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</si>
  <si>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</si>
  <si>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</si>
  <si>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</si>
  <si>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</si>
  <si>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</si>
  <si>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</si>
  <si>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</si>
  <si>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</si>
  <si>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</si>
  <si>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</si>
  <si>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</si>
  <si>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</si>
  <si>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</si>
  <si>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</si>
  <si>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</si>
  <si>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</si>
  <si>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</si>
  <si>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</si>
  <si>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</si>
  <si>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</si>
  <si>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</si>
  <si>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</si>
  <si>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</si>
  <si>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</si>
  <si>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</si>
  <si>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</si>
  <si>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</si>
  <si>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</si>
  <si>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</si>
  <si>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</si>
  <si>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</si>
  <si>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</si>
  <si>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</si>
  <si>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</si>
  <si>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</si>
  <si>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</si>
  <si>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</si>
  <si>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</si>
  <si>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</si>
  <si>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</si>
  <si>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</si>
  <si>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</si>
  <si>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</si>
  <si>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</si>
  <si>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</si>
  <si>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</si>
  <si>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</si>
  <si>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</si>
  <si>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</si>
  <si>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</si>
  <si>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</si>
  <si>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</si>
  <si>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</si>
  <si>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</si>
  <si>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</si>
  <si>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</si>
  <si>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</si>
  <si>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</si>
  <si>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</si>
  <si>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</si>
  <si>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</si>
  <si>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</si>
  <si>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</si>
  <si>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</si>
  <si>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</si>
  <si>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</si>
  <si>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</si>
  <si>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</si>
  <si>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</si>
  <si>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</si>
  <si>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</si>
  <si>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</si>
  <si>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</si>
  <si>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</si>
  <si>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</si>
  <si>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</si>
  <si>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</si>
  <si>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</si>
  <si>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</si>
  <si>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</si>
  <si>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</si>
  <si>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</si>
  <si>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</si>
  <si>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</si>
  <si>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</si>
  <si>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</si>
  <si>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</si>
  <si>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</si>
  <si>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</si>
  <si>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</si>
  <si>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</si>
  <si>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</si>
  <si>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</si>
  <si>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</si>
  <si>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</si>
  <si>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</si>
  <si>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</si>
  <si>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</si>
  <si>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</si>
  <si>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</si>
  <si>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</si>
  <si>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</si>
  <si>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</si>
  <si>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</si>
  <si>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</si>
  <si>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</si>
  <si>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</si>
  <si>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</si>
  <si>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</si>
  <si>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</si>
  <si>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</si>
  <si>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</si>
  <si>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</si>
  <si>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</si>
  <si>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</si>
  <si>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</si>
  <si>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</si>
  <si>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</si>
  <si>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</si>
  <si>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</si>
  <si>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</si>
  <si>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</si>
  <si>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</si>
  <si>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</si>
  <si>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</si>
  <si>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</si>
  <si>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</si>
  <si>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</si>
  <si>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</si>
  <si>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</si>
  <si>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</si>
  <si>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</si>
  <si>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</si>
  <si>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</si>
  <si>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</si>
  <si>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</si>
  <si>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</si>
  <si>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</si>
  <si>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</si>
  <si>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</si>
  <si>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</si>
  <si>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</si>
  <si>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</si>
  <si>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</si>
  <si>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</si>
  <si>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</si>
  <si>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</si>
  <si>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</si>
  <si>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</si>
  <si>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</si>
  <si>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</si>
  <si>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</si>
  <si>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</si>
  <si>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</si>
  <si>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</si>
  <si>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</si>
  <si>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</si>
  <si>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</si>
  <si>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</si>
  <si>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</si>
  <si>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</si>
  <si>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</si>
  <si>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</si>
  <si>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</si>
  <si>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</si>
  <si>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</si>
  <si>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</si>
  <si>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</si>
  <si>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</si>
  <si>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</si>
  <si>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</si>
  <si>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</si>
  <si>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</si>
  <si>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</si>
  <si>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</si>
  <si>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</si>
  <si>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</si>
  <si>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</si>
  <si>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</si>
  <si>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</si>
  <si>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</si>
  <si>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</si>
  <si>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</si>
  <si>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</si>
  <si>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</si>
  <si>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</si>
  <si>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</si>
  <si>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</si>
  <si>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</si>
  <si>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</si>
  <si>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</si>
  <si>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</si>
  <si>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</si>
  <si>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</si>
  <si>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</si>
  <si>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</si>
  <si>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</si>
  <si>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</si>
  <si>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</si>
  <si>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</si>
  <si>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</si>
  <si>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</si>
  <si>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</si>
  <si>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</si>
  <si>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</si>
  <si>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</si>
  <si>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</si>
  <si>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</si>
  <si>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</si>
  <si>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</si>
  <si>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</si>
  <si>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</si>
  <si>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</si>
  <si>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</si>
  <si>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</si>
  <si>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</si>
  <si>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</si>
  <si>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</si>
  <si>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</si>
  <si>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</si>
  <si>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</si>
  <si>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</si>
  <si>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</si>
  <si>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</si>
  <si>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</si>
  <si>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</si>
  <si>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</si>
  <si>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</si>
  <si>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</si>
  <si>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</si>
  <si>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</si>
  <si>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</si>
  <si>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</si>
  <si>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</si>
  <si>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</si>
  <si>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</si>
  <si>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</si>
  <si>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</si>
  <si>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</si>
  <si>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</si>
  <si>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</si>
  <si>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</si>
  <si>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</si>
  <si>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</si>
  <si>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</si>
  <si>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</si>
  <si>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</si>
  <si>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</si>
  <si>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</si>
  <si>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</si>
  <si>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</si>
  <si>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</si>
  <si>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</si>
  <si>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</si>
  <si>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</si>
  <si>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</si>
  <si>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</si>
  <si>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</si>
  <si>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</si>
  <si>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</si>
  <si>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</si>
  <si>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</si>
  <si>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</si>
  <si>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</si>
  <si>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</si>
  <si>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</si>
  <si>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</si>
  <si>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</si>
  <si>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</si>
  <si>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</si>
  <si>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</si>
  <si>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</si>
  <si>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</si>
  <si>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</si>
  <si>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</si>
  <si>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</si>
  <si>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</si>
  <si>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</si>
  <si>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</si>
  <si>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</si>
  <si>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</si>
  <si>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</si>
  <si>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</si>
  <si>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</si>
  <si>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</si>
  <si>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</si>
  <si>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</si>
  <si>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</si>
  <si>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</si>
  <si>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</si>
  <si>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</si>
  <si>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</si>
  <si>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</si>
  <si>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</si>
  <si>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</si>
  <si>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</si>
  <si>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</si>
  <si>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</si>
  <si>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</si>
  <si>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</si>
  <si>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</si>
  <si>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</si>
  <si>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</si>
  <si>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</si>
  <si>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</si>
  <si>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</si>
  <si>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</si>
  <si>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</si>
  <si>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</si>
  <si>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</si>
  <si>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</si>
  <si>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</si>
  <si>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</si>
  <si>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</si>
  <si>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</si>
  <si>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</si>
  <si>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</si>
  <si>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</si>
  <si>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</si>
  <si>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</si>
  <si>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</si>
  <si>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</si>
  <si>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</si>
  <si>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</si>
  <si>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</si>
  <si>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</si>
  <si>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</si>
  <si>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</si>
  <si>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</si>
  <si>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</si>
  <si>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</si>
  <si>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</si>
  <si>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</si>
  <si>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</si>
  <si>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</si>
  <si>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</si>
  <si>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</si>
  <si>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</si>
  <si>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</si>
  <si>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</si>
  <si>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</si>
  <si>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</si>
  <si>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</si>
  <si>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</si>
  <si>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</si>
  <si>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</si>
  <si>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</si>
  <si>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</si>
  <si>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</si>
  <si>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</si>
  <si>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</si>
  <si>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</si>
  <si>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</si>
  <si>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</si>
  <si>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</si>
  <si>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</si>
  <si>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</si>
  <si>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</si>
  <si>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</si>
  <si>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</si>
  <si>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</si>
  <si>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</si>
  <si>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</si>
  <si>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</si>
  <si>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</si>
  <si>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</si>
  <si>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</si>
  <si>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</si>
  <si>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</si>
  <si>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</si>
  <si>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</si>
  <si>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</si>
  <si>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</si>
  <si>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</si>
  <si>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</si>
  <si>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</si>
  <si>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</si>
  <si>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</si>
  <si>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</si>
  <si>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</si>
  <si>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</si>
  <si>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</si>
  <si>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</si>
  <si>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</si>
  <si>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</si>
  <si>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</si>
  <si>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</si>
  <si>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</si>
  <si>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</si>
  <si>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</si>
  <si>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</si>
  <si>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</si>
  <si>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</si>
  <si>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</si>
  <si>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</si>
  <si>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</si>
  <si>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</si>
  <si>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</si>
  <si>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</si>
  <si>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</si>
  <si>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</si>
  <si>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</si>
  <si>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</si>
  <si>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</si>
  <si>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</si>
  <si>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</si>
  <si>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</si>
  <si>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</si>
  <si>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</si>
  <si>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</si>
  <si>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</si>
  <si>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</si>
  <si>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</si>
  <si>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</si>
  <si>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</si>
  <si>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</si>
  <si>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</si>
  <si>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</si>
  <si>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</si>
  <si>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</si>
  <si>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</si>
  <si>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</si>
  <si>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</si>
  <si>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</si>
  <si>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</si>
  <si>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</si>
  <si>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</si>
  <si>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</si>
  <si>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</si>
  <si>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</si>
  <si>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</si>
  <si>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</si>
  <si>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</si>
  <si>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</si>
  <si>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</si>
  <si>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</si>
  <si>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</si>
  <si>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</si>
  <si>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</si>
  <si>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</si>
  <si>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</si>
  <si>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</si>
  <si>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</si>
  <si>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</si>
  <si>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</si>
  <si>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</si>
  <si>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</si>
  <si>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</si>
  <si>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</si>
  <si>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</si>
  <si>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</si>
  <si>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</si>
  <si>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</si>
  <si>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</si>
  <si>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</si>
  <si>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</si>
  <si>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</si>
  <si>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</si>
  <si>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</si>
  <si>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</si>
  <si>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</si>
  <si>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</si>
  <si>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</si>
  <si>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</si>
  <si>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</si>
  <si>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</si>
  <si>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</si>
  <si>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</si>
  <si>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</si>
  <si>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</si>
  <si>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</si>
  <si>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</si>
  <si>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</si>
  <si>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</si>
  <si>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</si>
  <si>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</si>
  <si>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</si>
  <si>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</si>
  <si>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</si>
  <si>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</si>
  <si>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</si>
  <si>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</si>
  <si>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</si>
  <si>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</si>
  <si>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</si>
  <si>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</si>
  <si>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</si>
  <si>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</si>
  <si>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</si>
  <si>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</si>
  <si>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</si>
  <si>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</si>
  <si>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</si>
  <si>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</si>
  <si>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</si>
  <si>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</si>
  <si>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</si>
  <si>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</si>
  <si>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</si>
  <si>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</si>
  <si>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</si>
  <si>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</si>
  <si>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</si>
  <si>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</si>
  <si>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</si>
  <si>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</si>
  <si>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</si>
  <si>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</si>
  <si>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</si>
  <si>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</si>
  <si>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</si>
  <si>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</si>
  <si>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</si>
  <si>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</si>
  <si>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</si>
  <si>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</si>
  <si>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</si>
  <si>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</si>
  <si>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</si>
  <si>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</si>
  <si>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</si>
  <si>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</si>
  <si>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</si>
  <si>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</si>
  <si>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</si>
  <si>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</si>
  <si>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</si>
  <si>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</si>
  <si>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</si>
  <si>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</si>
  <si>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</si>
  <si>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</si>
  <si>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</si>
  <si>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</si>
  <si>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</si>
  <si>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</si>
  <si>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</si>
  <si>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</si>
  <si>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</si>
  <si>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</si>
  <si>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</si>
  <si>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</si>
  <si>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</si>
  <si>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</si>
  <si>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</si>
  <si>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</si>
  <si>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</si>
  <si>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</si>
  <si>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</si>
  <si>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</si>
  <si>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</si>
  <si>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</si>
  <si>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</si>
  <si>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</si>
  <si>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</si>
  <si>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</si>
  <si>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</si>
  <si>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</si>
  <si>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</si>
  <si>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</si>
  <si>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</si>
  <si>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</si>
  <si>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</si>
  <si>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</si>
  <si>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</si>
  <si>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</si>
  <si>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</si>
  <si>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</si>
  <si>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</si>
  <si>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</si>
  <si>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</si>
  <si>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</si>
  <si>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</si>
  <si>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</si>
  <si>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</si>
  <si>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</si>
  <si>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</si>
  <si>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</si>
  <si>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</si>
  <si>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</si>
  <si>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</si>
  <si>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</si>
  <si>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</si>
  <si>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</si>
  <si>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</si>
  <si>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</si>
  <si>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</si>
  <si>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</si>
  <si>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</si>
  <si>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</si>
  <si>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</si>
  <si>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</si>
  <si>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</si>
  <si>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</si>
  <si>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</si>
  <si>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</si>
  <si>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</si>
  <si>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</si>
  <si>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</si>
  <si>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</si>
  <si>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</si>
  <si>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</si>
  <si>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</si>
  <si>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</si>
  <si>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</si>
  <si>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</si>
  <si>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</si>
  <si>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</si>
  <si>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</si>
  <si>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</si>
  <si>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</si>
  <si>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</si>
  <si>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</si>
  <si>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</si>
  <si>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</si>
  <si>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</si>
  <si>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</si>
  <si>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</si>
  <si>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</si>
  <si>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</si>
  <si>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</si>
  <si>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</si>
  <si>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</si>
  <si>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</si>
  <si>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</si>
  <si>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</si>
  <si>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</si>
  <si>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</si>
  <si>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</si>
  <si>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</si>
  <si>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</si>
  <si>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</si>
  <si>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</si>
  <si>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</si>
  <si>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</si>
  <si>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</si>
  <si>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</si>
  <si>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</si>
  <si>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</si>
  <si>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</si>
  <si>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</si>
  <si>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</si>
  <si>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</si>
  <si>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</si>
  <si>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</si>
  <si>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</si>
  <si>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</si>
  <si>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</si>
  <si>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</si>
  <si>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</si>
  <si>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</si>
  <si>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</si>
  <si>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</si>
  <si>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</si>
  <si>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</si>
  <si>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</si>
  <si>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</si>
  <si>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</si>
  <si>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</si>
  <si>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</si>
  <si>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</si>
  <si>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</si>
  <si>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</si>
  <si>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</si>
  <si>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</si>
  <si>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</si>
  <si>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</si>
  <si>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</si>
  <si>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</si>
  <si>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</si>
  <si>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</si>
  <si>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</si>
  <si>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</si>
  <si>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</si>
  <si>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</si>
  <si>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</si>
  <si>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</si>
  <si>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</si>
  <si>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</si>
  <si>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</si>
  <si>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</si>
  <si>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</si>
  <si>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</si>
  <si>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</si>
  <si>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</si>
  <si>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</si>
  <si>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</si>
  <si>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</si>
  <si>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</si>
  <si>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</si>
  <si>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</si>
  <si>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</si>
  <si>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</si>
  <si>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</si>
  <si>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</si>
  <si>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</si>
  <si>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</si>
  <si>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</si>
  <si>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</si>
  <si>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</si>
  <si>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</si>
  <si>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</si>
  <si>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</si>
  <si>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</si>
  <si>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</si>
  <si>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</si>
  <si>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</si>
  <si>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</si>
  <si>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</si>
  <si>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</si>
  <si>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</si>
  <si>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</si>
  <si>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</si>
  <si>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</si>
  <si>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</si>
  <si>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</si>
  <si>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</si>
  <si>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</si>
  <si>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</si>
  <si>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</si>
  <si>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</si>
  <si>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</si>
  <si>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</si>
  <si>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</si>
  <si>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</si>
  <si>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</si>
  <si>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</si>
  <si>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</si>
  <si>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</si>
  <si>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</si>
  <si>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</si>
  <si>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</si>
  <si>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</si>
  <si>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</si>
  <si>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</si>
  <si>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</si>
  <si>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</si>
  <si>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</si>
  <si>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</si>
  <si>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</si>
  <si>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</si>
  <si>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</si>
  <si>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</si>
  <si>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</si>
  <si>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</si>
  <si>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</si>
  <si>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</si>
  <si>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</si>
  <si>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</si>
  <si>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</si>
  <si>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</si>
  <si>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</si>
  <si>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</si>
  <si>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</si>
  <si>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</si>
  <si>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</si>
  <si>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</si>
  <si>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</si>
  <si>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</si>
  <si>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</si>
  <si>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</si>
  <si>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</si>
  <si>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</si>
  <si>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</si>
  <si>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</si>
  <si>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</si>
  <si>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</si>
  <si>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</si>
  <si>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</si>
  <si>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</si>
  <si>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</si>
  <si>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</si>
  <si>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</si>
  <si>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</si>
  <si>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</si>
  <si>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</si>
  <si>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</si>
  <si>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</si>
  <si>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</si>
  <si>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</si>
  <si>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</si>
  <si>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</si>
  <si>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</si>
  <si>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</si>
  <si>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</si>
  <si>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</si>
  <si>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</si>
  <si>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</si>
  <si>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</si>
  <si>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</si>
  <si>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</si>
  <si>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</si>
  <si>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</si>
  <si>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</si>
  <si>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</si>
  <si>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</si>
  <si>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</si>
  <si>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</si>
  <si>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</si>
  <si>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</si>
  <si>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</si>
  <si>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</si>
  <si>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</si>
  <si>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</si>
  <si>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</si>
  <si>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</si>
  <si>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</si>
  <si>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</si>
  <si>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</si>
  <si>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</si>
  <si>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</si>
  <si>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</si>
  <si>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</si>
  <si>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</si>
  <si>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</si>
  <si>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</si>
  <si>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</si>
  <si>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</si>
  <si>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</si>
  <si>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</si>
  <si>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</si>
  <si>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</si>
  <si>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</si>
  <si>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</si>
  <si>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</si>
  <si>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</si>
  <si>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</si>
  <si>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</si>
  <si>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</si>
  <si>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</si>
  <si>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</si>
  <si>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</si>
  <si>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</si>
  <si>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</si>
  <si>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</si>
  <si>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</si>
  <si>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</si>
  <si>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</si>
  <si>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</si>
  <si>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</si>
  <si>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</si>
  <si>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</si>
  <si>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</si>
  <si>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</si>
  <si>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</si>
  <si>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</si>
  <si>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</si>
  <si>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</si>
  <si>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</si>
  <si>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</si>
  <si>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</si>
  <si>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</si>
  <si>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</si>
  <si>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</si>
  <si>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</si>
  <si>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</si>
  <si>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</si>
  <si>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</si>
  <si>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</si>
  <si>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</si>
  <si>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</si>
  <si>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</si>
  <si>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</si>
  <si>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</si>
  <si>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</si>
  <si>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</si>
  <si>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</si>
  <si>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</si>
  <si>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</si>
  <si>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</si>
  <si>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</si>
  <si>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</si>
  <si>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</si>
  <si>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</si>
  <si>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</si>
  <si>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</si>
  <si>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</si>
  <si>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</si>
  <si>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</si>
  <si>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</si>
  <si>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</si>
  <si>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</si>
  <si>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</si>
  <si>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</si>
  <si>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</si>
  <si>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</si>
  <si>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</si>
  <si>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</si>
  <si>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</si>
  <si>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</si>
  <si>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</si>
  <si>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</si>
  <si>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</si>
  <si>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</si>
  <si>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</si>
  <si>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</si>
  <si>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</si>
  <si>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</si>
  <si>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</si>
  <si>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</si>
  <si>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</si>
  <si>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</si>
  <si>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</si>
  <si>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</si>
  <si>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</si>
  <si>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</si>
  <si>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</si>
  <si>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</si>
  <si>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</si>
  <si>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</si>
  <si>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</si>
  <si>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</si>
  <si>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</si>
  <si>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</si>
  <si>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</si>
  <si>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</si>
  <si>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</si>
  <si>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</si>
  <si>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</si>
  <si>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</si>
  <si>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</si>
  <si>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</si>
  <si>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</si>
  <si>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</si>
  <si>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</si>
  <si>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</si>
  <si>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</si>
  <si>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</si>
  <si>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</si>
  <si>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</si>
  <si>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</si>
  <si>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</si>
  <si>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</si>
  <si>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</si>
  <si>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</si>
  <si>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</si>
  <si>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</si>
  <si>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</si>
  <si>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</si>
  <si>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</si>
  <si>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</si>
  <si>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</si>
  <si>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</si>
  <si>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</si>
  <si>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</si>
  <si>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</si>
  <si>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</si>
  <si>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</si>
  <si>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</si>
  <si>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</si>
  <si>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</si>
  <si>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</si>
  <si>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</si>
  <si>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</si>
  <si>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</si>
  <si>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</si>
  <si>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</si>
  <si>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</si>
  <si>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</si>
  <si>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</si>
  <si>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</si>
  <si>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</si>
  <si>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</si>
  <si>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</si>
  <si>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</si>
  <si>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</si>
  <si>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</si>
  <si>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</si>
  <si>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</si>
  <si>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</si>
  <si>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</si>
  <si>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</si>
  <si>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</si>
  <si>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</si>
  <si>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</si>
  <si>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</si>
  <si>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</si>
  <si>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</si>
  <si>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</si>
  <si>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</si>
  <si>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</si>
  <si>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</si>
  <si>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</si>
  <si>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</si>
  <si>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</si>
  <si>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</si>
  <si>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</si>
  <si>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</si>
  <si>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</si>
  <si>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</si>
  <si>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</si>
  <si>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</si>
  <si>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</si>
  <si>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</si>
  <si>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</si>
  <si>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</si>
  <si>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</si>
  <si>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</si>
  <si>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</si>
  <si>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</si>
  <si>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</si>
  <si>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</si>
  <si>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</si>
  <si>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</si>
  <si>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</si>
  <si>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</si>
  <si>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</si>
  <si>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</si>
  <si>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</si>
  <si>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</si>
  <si>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</si>
  <si>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</si>
  <si>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</si>
  <si>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</si>
  <si>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</si>
  <si>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</si>
  <si>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</si>
  <si>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</si>
  <si>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</si>
  <si>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</si>
  <si>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</si>
  <si>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</si>
  <si>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</si>
  <si>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</si>
  <si>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</si>
  <si>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</si>
  <si>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</si>
  <si>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</si>
  <si>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</si>
  <si>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</si>
  <si>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</si>
  <si>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</si>
  <si>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</si>
  <si>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</si>
  <si>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</si>
  <si>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</si>
  <si>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</si>
  <si>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</si>
  <si>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</si>
  <si>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</si>
  <si>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</si>
  <si>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</si>
  <si>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</si>
  <si>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</si>
  <si>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</si>
  <si>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</si>
  <si>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</si>
  <si>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</si>
  <si>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</si>
  <si>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</si>
  <si>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</si>
  <si>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</si>
  <si>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</si>
  <si>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</si>
  <si>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</si>
  <si>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</si>
  <si>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</si>
  <si>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</si>
  <si>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</si>
  <si>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</si>
  <si>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</si>
  <si>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</si>
  <si>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</si>
  <si>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</si>
  <si>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</si>
  <si>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</si>
  <si>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</si>
  <si>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</si>
  <si>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</si>
  <si>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</si>
  <si>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</si>
  <si>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</si>
  <si>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</si>
  <si>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</si>
  <si>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</si>
  <si>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</si>
  <si>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</si>
  <si>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</si>
  <si>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</si>
  <si>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</si>
  <si>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</si>
  <si>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</si>
  <si>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</si>
  <si>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</si>
  <si>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</si>
  <si>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</si>
  <si>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</si>
  <si>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</si>
  <si>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</si>
  <si>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</si>
  <si>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</si>
  <si>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</si>
  <si>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</si>
  <si>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</si>
  <si>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</si>
  <si>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</si>
  <si>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</si>
  <si>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</si>
  <si>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</si>
  <si>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</si>
  <si>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</si>
  <si>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</si>
  <si>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</si>
  <si>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</si>
  <si>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</si>
  <si>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</si>
  <si>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</si>
  <si>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</si>
  <si>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</si>
  <si>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</si>
  <si>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</si>
  <si>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</si>
  <si>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</si>
  <si>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</si>
  <si>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</si>
  <si>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</si>
  <si>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</si>
  <si>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</si>
  <si>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</si>
  <si>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</si>
  <si>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</si>
  <si>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</si>
  <si>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</si>
  <si>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</si>
  <si>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</si>
  <si>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</si>
  <si>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</si>
  <si>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</si>
  <si>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</si>
  <si>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</si>
  <si>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</si>
  <si>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</si>
  <si>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</si>
  <si>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</si>
  <si>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</si>
  <si>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</si>
  <si>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</si>
  <si>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</si>
  <si>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</si>
  <si>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</si>
  <si>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</si>
  <si>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</si>
  <si>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</si>
  <si>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</si>
  <si>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</si>
  <si>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</si>
  <si>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</si>
  <si>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</si>
  <si>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</si>
  <si>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</si>
  <si>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</si>
  <si>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</si>
  <si>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</si>
  <si>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</si>
  <si>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</si>
  <si>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</si>
  <si>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</si>
  <si>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</si>
  <si>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</si>
  <si>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</si>
  <si>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</si>
  <si>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</si>
  <si>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</si>
  <si>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</si>
  <si>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</si>
  <si>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</si>
  <si>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</si>
  <si>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</si>
  <si>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</si>
  <si>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</si>
  <si>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</si>
  <si>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</si>
  <si>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</si>
  <si>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</si>
  <si>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</si>
  <si>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</si>
  <si>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</si>
  <si>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</si>
  <si>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</si>
  <si>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</si>
  <si>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</si>
  <si>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</si>
  <si>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</si>
  <si>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</si>
  <si>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</si>
  <si>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</si>
  <si>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</si>
  <si>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</si>
  <si>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</si>
  <si>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</si>
  <si>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</si>
  <si>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</si>
  <si>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</si>
  <si>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</si>
  <si>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</si>
  <si>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</si>
  <si>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</si>
  <si>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</si>
  <si>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</si>
  <si>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</si>
  <si>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</si>
  <si>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</si>
  <si>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</si>
  <si>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</si>
  <si>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</si>
  <si>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</si>
  <si>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</si>
  <si>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</si>
  <si>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</si>
  <si>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</si>
  <si>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</si>
  <si>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</si>
  <si>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</si>
  <si>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</si>
  <si>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</si>
  <si>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</si>
  <si>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</si>
  <si>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</si>
  <si>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</si>
  <si>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</si>
  <si>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</si>
  <si>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</si>
  <si>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</si>
  <si>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</si>
  <si>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</si>
  <si>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</si>
  <si>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</si>
  <si>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</si>
  <si>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</si>
  <si>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</si>
  <si>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</si>
  <si>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</si>
  <si>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</si>
  <si>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</si>
  <si>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</si>
  <si>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</si>
  <si>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</si>
  <si>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</si>
  <si>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</si>
  <si>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</si>
  <si>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</si>
  <si>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</si>
  <si>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</si>
  <si>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</si>
  <si>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</si>
  <si>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</si>
  <si>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</si>
  <si>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</si>
  <si>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</si>
  <si>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</si>
  <si>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</si>
  <si>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</si>
  <si>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</si>
  <si>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</si>
  <si>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</si>
  <si>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</si>
  <si>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</si>
  <si>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</si>
  <si>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</si>
  <si>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</si>
  <si>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</si>
  <si>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</si>
  <si>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</si>
  <si>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</si>
  <si>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</si>
  <si>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</si>
  <si>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</si>
  <si>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</si>
  <si>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</si>
  <si>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</si>
  <si>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</si>
  <si>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</si>
  <si>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</si>
  <si>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</si>
  <si>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</si>
  <si>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</si>
  <si>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</si>
  <si>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</si>
  <si>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</si>
  <si>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</si>
  <si>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</si>
  <si>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</si>
  <si>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</si>
  <si>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</si>
  <si>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</si>
  <si>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</si>
  <si>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</si>
  <si>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</si>
  <si>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</si>
  <si>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</si>
  <si>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</si>
  <si>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</si>
  <si>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</si>
  <si>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</si>
  <si>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</si>
  <si>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</si>
  <si>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</si>
  <si>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</si>
  <si>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</si>
  <si>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</si>
  <si>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</si>
  <si>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</si>
  <si>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</si>
  <si>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</si>
  <si>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</si>
  <si>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</si>
  <si>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</si>
  <si>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</si>
  <si>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</si>
  <si>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</si>
  <si>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</si>
  <si>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</si>
  <si>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</si>
  <si>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</si>
  <si>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</si>
  <si>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</si>
  <si>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</si>
  <si>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</si>
  <si>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</si>
  <si>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</si>
  <si>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</si>
  <si>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</si>
  <si>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</si>
  <si>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</si>
  <si>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</si>
  <si>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</si>
  <si>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</si>
  <si>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</si>
  <si>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</si>
  <si>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</si>
  <si>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</si>
  <si>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</si>
  <si>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</si>
  <si>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</si>
  <si>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</si>
  <si>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</si>
  <si>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</si>
  <si>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</si>
  <si>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</si>
  <si>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</si>
  <si>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</si>
  <si>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</si>
  <si>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</si>
  <si>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</si>
  <si>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</si>
  <si>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</si>
  <si>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</si>
  <si>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</si>
  <si>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</si>
  <si>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</si>
  <si>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</si>
  <si>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</si>
  <si>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</si>
  <si>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</si>
  <si>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</si>
  <si>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</si>
  <si>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</si>
  <si>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</si>
  <si>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</si>
  <si>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</si>
  <si>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</si>
  <si>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</si>
  <si>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</si>
  <si>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</si>
  <si>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</si>
  <si>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</si>
  <si>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</si>
  <si>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</si>
  <si>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</si>
  <si>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</si>
  <si>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</si>
  <si>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</si>
  <si>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</si>
  <si>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</si>
  <si>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</si>
  <si>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</si>
  <si>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</si>
  <si>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</si>
  <si>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</si>
  <si>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</si>
  <si>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</si>
  <si>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</si>
  <si>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</si>
  <si>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</si>
  <si>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</si>
  <si>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</si>
  <si>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</si>
  <si>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</si>
  <si>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</si>
  <si>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</si>
  <si>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</si>
  <si>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</si>
  <si>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</si>
  <si>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</si>
  <si>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</si>
  <si>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</si>
  <si>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</si>
  <si>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</si>
  <si>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</si>
  <si>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</si>
  <si>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</si>
  <si>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</si>
  <si>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</si>
  <si>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</si>
  <si>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</si>
  <si>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</si>
  <si>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</si>
  <si>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</si>
  <si>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</si>
  <si>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</si>
  <si>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</si>
  <si>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</si>
  <si>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</si>
  <si>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</si>
  <si>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</si>
  <si>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</si>
  <si>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</si>
  <si>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</si>
  <si>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</si>
  <si>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</si>
  <si>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</si>
  <si>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</si>
  <si>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</si>
  <si>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</si>
  <si>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</si>
  <si>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</si>
  <si>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</si>
  <si>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</si>
  <si>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</si>
  <si>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</si>
  <si>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</si>
  <si>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</si>
  <si>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</si>
  <si>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</si>
  <si>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</si>
  <si>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</si>
  <si>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</si>
  <si>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</si>
  <si>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</si>
  <si>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</si>
  <si>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</si>
  <si>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</si>
  <si>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</si>
  <si>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</si>
  <si>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</si>
  <si>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</si>
  <si>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</si>
  <si>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</si>
  <si>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</si>
  <si>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</si>
  <si>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</si>
  <si>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</si>
  <si>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</si>
  <si>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</si>
  <si>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</si>
  <si>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</si>
  <si>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</si>
  <si>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</si>
  <si>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</si>
  <si>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</si>
  <si>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</si>
  <si>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</si>
  <si>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</si>
  <si>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</si>
  <si>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</si>
  <si>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</si>
  <si>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</si>
  <si>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</si>
  <si>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</si>
  <si>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</si>
  <si>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</si>
  <si>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</si>
  <si>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</si>
  <si>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</si>
  <si>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</si>
  <si>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</si>
  <si>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</si>
  <si>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</si>
  <si>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</si>
  <si>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</si>
  <si>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</si>
  <si>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</si>
  <si>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</si>
  <si>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</si>
  <si>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</si>
  <si>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</si>
  <si>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</si>
  <si>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</si>
  <si>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</si>
  <si>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</si>
  <si>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</si>
  <si>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</si>
  <si>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</si>
  <si>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</si>
  <si>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</si>
  <si>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</si>
  <si>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</si>
  <si>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</si>
  <si>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</si>
  <si>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</si>
  <si>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</si>
  <si>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</si>
  <si>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</si>
  <si>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</si>
  <si>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</si>
  <si>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</si>
  <si>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</si>
  <si>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</si>
  <si>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</si>
  <si>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</si>
  <si>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</si>
  <si>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</si>
  <si>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</si>
  <si>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</si>
  <si>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</si>
  <si>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</si>
  <si>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</si>
  <si>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</si>
  <si>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</si>
  <si>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</si>
  <si>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</si>
  <si>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</si>
  <si>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</si>
  <si>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</si>
  <si>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</si>
  <si>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</si>
  <si>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</si>
  <si>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</si>
  <si>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</si>
  <si>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</si>
  <si>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</si>
  <si>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</si>
  <si>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</si>
  <si>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</si>
  <si>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</si>
  <si>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</si>
  <si>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</si>
  <si>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</si>
  <si>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</si>
  <si>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</si>
  <si>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</si>
  <si>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</si>
  <si>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</si>
  <si>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</si>
  <si>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</si>
  <si>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</si>
  <si>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</si>
  <si>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</si>
  <si>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</si>
  <si>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</si>
  <si>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</si>
  <si>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</si>
  <si>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</si>
  <si>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</si>
  <si>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</si>
  <si>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</si>
  <si>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</si>
  <si>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</si>
  <si>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</si>
  <si>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</si>
  <si>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</si>
  <si>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</si>
  <si>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</si>
  <si>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</si>
  <si>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</si>
  <si>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</si>
  <si>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</si>
  <si>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</si>
  <si>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</si>
  <si>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</si>
  <si>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</si>
  <si>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</si>
  <si>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</si>
  <si>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</si>
  <si>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</si>
  <si>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</si>
  <si>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</si>
  <si>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</si>
  <si>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</si>
  <si>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</si>
  <si>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</si>
  <si>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</si>
  <si>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</si>
  <si>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</si>
  <si>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</si>
  <si>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</si>
  <si>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</si>
  <si>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</si>
  <si>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</si>
  <si>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</si>
  <si>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</si>
  <si>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</si>
  <si>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</si>
  <si>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</si>
  <si>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</si>
  <si>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</si>
  <si>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</si>
  <si>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</si>
  <si>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</si>
  <si>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</si>
  <si>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</si>
  <si>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</si>
  <si>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</si>
  <si>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</si>
  <si>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</si>
  <si>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</si>
  <si>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</si>
  <si>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</si>
  <si>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</si>
  <si>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</si>
  <si>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</si>
  <si>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</si>
  <si>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</si>
  <si>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</si>
  <si>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</si>
  <si>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</si>
  <si>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</si>
  <si>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</si>
  <si>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</si>
  <si>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</si>
  <si>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</si>
  <si>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</si>
  <si>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</si>
  <si>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</si>
  <si>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</si>
  <si>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</si>
  <si>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</si>
  <si>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</si>
  <si>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</si>
  <si>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</si>
  <si>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</si>
  <si>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</si>
  <si>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</si>
  <si>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</si>
  <si>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</si>
  <si>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</si>
  <si>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</si>
  <si>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</si>
  <si>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</si>
  <si>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</si>
  <si>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</si>
  <si>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</si>
  <si>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</si>
  <si>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</si>
  <si>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</si>
  <si>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</si>
  <si>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</si>
  <si>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</si>
  <si>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</si>
  <si>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</si>
  <si>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</si>
  <si>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</si>
  <si>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</si>
  <si>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</si>
  <si>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</si>
  <si>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</si>
  <si>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</si>
  <si>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</si>
  <si>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</si>
  <si>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</si>
  <si>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</si>
  <si>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</si>
  <si>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</si>
  <si>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</si>
  <si>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</si>
  <si>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</si>
  <si>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</si>
  <si>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</si>
  <si>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</si>
  <si>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</si>
  <si>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</si>
  <si>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</si>
  <si>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</si>
  <si>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</si>
  <si>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</si>
  <si>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</si>
  <si>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</si>
  <si>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</si>
  <si>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</si>
  <si>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</si>
  <si>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</si>
  <si>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</si>
  <si>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</si>
  <si>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</si>
  <si>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</si>
  <si>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</si>
  <si>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</si>
  <si>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</si>
  <si>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</si>
  <si>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</si>
  <si>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</si>
  <si>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</si>
  <si>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</si>
  <si>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</si>
  <si>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</si>
  <si>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</si>
  <si>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</si>
  <si>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</si>
  <si>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</si>
  <si>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</si>
  <si>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</si>
  <si>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</si>
  <si>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</si>
  <si>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</si>
  <si>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</si>
  <si>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</si>
  <si>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</si>
  <si>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</si>
  <si>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</si>
  <si>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</si>
  <si>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</si>
  <si>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</si>
  <si>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</si>
  <si>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</si>
  <si>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</si>
  <si>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</si>
  <si>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</si>
  <si>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</si>
  <si>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</si>
  <si>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</si>
  <si>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</si>
  <si>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</si>
  <si>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</si>
  <si>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</si>
  <si>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</si>
  <si>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</si>
  <si>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</si>
  <si>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</si>
  <si>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</si>
  <si>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</si>
  <si>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</si>
  <si>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</si>
  <si>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</si>
  <si>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</si>
  <si>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</si>
  <si>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</si>
  <si>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</si>
  <si>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</si>
  <si>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</si>
  <si>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</si>
  <si>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</si>
  <si>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</si>
  <si>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</si>
  <si>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</si>
  <si>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</si>
  <si>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</si>
  <si>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</si>
  <si>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</si>
  <si>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</si>
  <si>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</si>
  <si>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</si>
  <si>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</si>
  <si>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</si>
  <si>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</si>
  <si>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</si>
  <si>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</si>
  <si>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</si>
  <si>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</si>
  <si>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</si>
  <si>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</si>
  <si>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</si>
  <si>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</si>
  <si>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</si>
  <si>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</si>
  <si>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</si>
  <si>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</si>
  <si>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</si>
  <si>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</si>
  <si>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</si>
  <si>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</si>
  <si>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</si>
  <si>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</si>
  <si>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</si>
  <si>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</si>
  <si>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</si>
  <si>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</si>
  <si>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</si>
  <si>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</si>
  <si>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</si>
  <si>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</si>
  <si>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</si>
  <si>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</si>
  <si>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</si>
  <si>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</si>
  <si>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</si>
  <si>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</si>
  <si>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</si>
  <si>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</si>
  <si>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</si>
  <si>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</si>
  <si>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</si>
  <si>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</si>
  <si>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</si>
  <si>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</si>
  <si>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</si>
  <si>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</si>
  <si>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</si>
  <si>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</si>
  <si>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</si>
  <si>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</si>
  <si>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</si>
  <si>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</si>
  <si>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</si>
  <si>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</si>
  <si>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</si>
  <si>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</si>
  <si>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</si>
  <si>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</si>
  <si>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</si>
  <si>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</si>
  <si>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</si>
  <si>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</si>
  <si>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</si>
  <si>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</si>
  <si>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</si>
  <si>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</si>
  <si>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</si>
  <si>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</si>
  <si>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</si>
  <si>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</si>
  <si>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</si>
  <si>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</si>
  <si>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</si>
  <si>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</si>
  <si>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</si>
  <si>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</si>
  <si>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</si>
  <si>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</si>
  <si>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</si>
  <si>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</si>
  <si>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</si>
  <si>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</si>
  <si>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</si>
  <si>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</si>
  <si>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</si>
  <si>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</si>
  <si>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</si>
  <si>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</si>
  <si>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</si>
  <si>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</si>
  <si>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</si>
  <si>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</si>
  <si>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</si>
  <si>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</si>
  <si>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</si>
  <si>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</si>
  <si>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</si>
  <si>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</si>
  <si>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</si>
  <si>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</si>
  <si>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</si>
  <si>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</si>
  <si>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</si>
  <si>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</si>
  <si>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</si>
  <si>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</si>
  <si>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</si>
  <si>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</si>
  <si>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</si>
  <si>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</si>
  <si>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</si>
  <si>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</si>
  <si>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</si>
  <si>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</si>
  <si>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</si>
  <si>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</si>
  <si>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</si>
  <si>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</si>
  <si>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</si>
  <si>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</si>
  <si>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</si>
  <si>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</si>
  <si>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</si>
  <si>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</si>
  <si>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</si>
  <si>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</si>
  <si>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</si>
  <si>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</si>
  <si>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</si>
  <si>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</si>
  <si>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</si>
  <si>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</si>
  <si>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</si>
  <si>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</si>
  <si>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</si>
  <si>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</si>
  <si>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</si>
  <si>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</si>
  <si>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</si>
  <si>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</si>
  <si>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</si>
  <si>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</si>
  <si>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</si>
  <si>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</si>
  <si>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</si>
  <si>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</si>
  <si>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</si>
  <si>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</si>
  <si>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</si>
  <si>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</si>
  <si>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</si>
  <si>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</si>
  <si>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</si>
  <si>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</si>
  <si>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</si>
  <si>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</si>
  <si>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</si>
  <si>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</si>
  <si>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</si>
  <si>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</si>
  <si>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</si>
  <si>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</si>
  <si>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</si>
  <si>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</si>
  <si>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</si>
  <si>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</si>
  <si>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</si>
  <si>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</si>
  <si>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</si>
  <si>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</si>
  <si>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</si>
  <si>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</si>
  <si>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</si>
  <si>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</si>
  <si>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</si>
  <si>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</si>
  <si>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</si>
  <si>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</si>
  <si>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</si>
  <si>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</si>
  <si>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</si>
  <si>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</si>
  <si>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</si>
  <si>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</si>
  <si>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</si>
  <si>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</si>
  <si>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</si>
  <si>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</si>
  <si>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</si>
  <si>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</si>
  <si>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</si>
  <si>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</si>
  <si>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</si>
  <si>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</si>
  <si>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</si>
  <si>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</si>
  <si>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</si>
  <si>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</si>
  <si>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</si>
  <si>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</si>
  <si>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</si>
  <si>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</si>
  <si>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</si>
  <si>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</si>
  <si>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</si>
  <si>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</si>
  <si>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</si>
  <si>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</si>
  <si>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</si>
  <si>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</si>
  <si>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</si>
  <si>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</si>
  <si>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</si>
  <si>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</si>
  <si>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</si>
  <si>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</si>
  <si>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</si>
  <si>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</si>
  <si>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</si>
  <si>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</si>
  <si>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</si>
  <si>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</si>
  <si>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</si>
  <si>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</si>
  <si>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</si>
  <si>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</si>
  <si>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</si>
  <si>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</si>
  <si>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</si>
  <si>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</si>
  <si>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</si>
  <si>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</si>
  <si>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</si>
  <si>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</si>
  <si>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</si>
  <si>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</si>
  <si>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</si>
  <si>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</si>
  <si>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</si>
  <si>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</si>
  <si>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</si>
  <si>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</si>
  <si>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</si>
  <si>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</si>
  <si>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</si>
  <si>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</si>
  <si>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</si>
  <si>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</si>
  <si>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</si>
  <si>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</si>
  <si>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</si>
  <si>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</si>
  <si>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</si>
  <si>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</si>
  <si>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</si>
  <si>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</si>
  <si>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</si>
  <si>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</si>
  <si>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</si>
  <si>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</si>
  <si>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</si>
  <si>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</si>
  <si>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</si>
  <si>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</si>
  <si>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</si>
  <si>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</si>
  <si>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</si>
  <si>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</si>
  <si>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</si>
  <si>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</si>
  <si>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</si>
  <si>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</si>
  <si>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</si>
  <si>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</si>
  <si>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</si>
  <si>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</si>
  <si>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</si>
  <si>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</si>
  <si>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</si>
  <si>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</si>
  <si>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</si>
  <si>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</si>
  <si>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</si>
  <si>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</si>
  <si>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</si>
  <si>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</si>
  <si>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</si>
  <si>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</si>
  <si>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</si>
  <si>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</si>
  <si>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</si>
  <si>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</si>
  <si>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</si>
  <si>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</si>
  <si>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</si>
  <si>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</si>
  <si>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</si>
  <si>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</si>
  <si>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</si>
  <si>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</si>
  <si>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</si>
  <si>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</si>
  <si>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</si>
  <si>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</si>
  <si>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</si>
  <si>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</si>
  <si>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</si>
  <si>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</si>
  <si>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</si>
  <si>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</si>
  <si>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</si>
  <si>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</si>
  <si>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</si>
  <si>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</si>
  <si>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</si>
  <si>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</si>
  <si>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</si>
  <si>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</si>
  <si>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</si>
  <si>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</si>
  <si>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</si>
  <si>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</si>
  <si>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</si>
  <si>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</si>
  <si>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</si>
  <si>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</si>
  <si>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</si>
  <si>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</si>
  <si>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</si>
  <si>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</si>
  <si>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</si>
  <si>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</si>
  <si>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</si>
  <si>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</si>
  <si>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</si>
  <si>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</si>
  <si>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</si>
  <si>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</si>
  <si>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</si>
  <si>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</si>
  <si>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</si>
  <si>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</si>
  <si>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</si>
  <si>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</si>
  <si>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</si>
  <si>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</si>
  <si>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</si>
  <si>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</si>
  <si>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</si>
  <si>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</si>
  <si>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</si>
  <si>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</si>
  <si>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</si>
  <si>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</si>
  <si>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</si>
  <si>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</si>
  <si>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</si>
  <si>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</si>
  <si>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</si>
  <si>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</si>
  <si>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</si>
  <si>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</si>
  <si>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</si>
  <si>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</si>
  <si>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</si>
  <si>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</si>
  <si>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</si>
  <si>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</si>
  <si>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</si>
  <si>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</si>
  <si>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</si>
  <si>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</si>
  <si>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</si>
  <si>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</si>
  <si>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</si>
  <si>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</si>
  <si>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</si>
  <si>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</si>
  <si>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</si>
  <si>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</si>
  <si>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</si>
  <si>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</si>
  <si>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</si>
  <si>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</si>
  <si>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</si>
  <si>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</si>
  <si>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</si>
  <si>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</si>
  <si>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</si>
  <si>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</si>
  <si>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</si>
  <si>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</si>
  <si>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</si>
  <si>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</si>
  <si>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</si>
  <si>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</si>
  <si>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</si>
  <si>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</si>
  <si>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</si>
  <si>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</si>
  <si>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</si>
  <si>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</si>
  <si>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</si>
  <si>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</si>
  <si>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</si>
  <si>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</si>
  <si>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</si>
  <si>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</si>
  <si>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</si>
  <si>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</si>
  <si>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</si>
  <si>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</si>
  <si>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</si>
  <si>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</si>
  <si>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</si>
  <si>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</si>
  <si>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</si>
  <si>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</si>
  <si>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</si>
  <si>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</si>
  <si>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</si>
  <si>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</si>
  <si>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</si>
  <si>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</si>
  <si>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</si>
  <si>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</si>
  <si>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</si>
  <si>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</si>
  <si>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</si>
  <si>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</si>
  <si>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</si>
  <si>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</si>
  <si>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</si>
  <si>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</si>
  <si>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</si>
  <si>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</si>
  <si>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</si>
  <si>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</si>
  <si>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</si>
  <si>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</si>
  <si>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</si>
  <si>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</si>
  <si>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</si>
  <si>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</si>
  <si>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</si>
  <si>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</si>
  <si>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</si>
  <si>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</si>
  <si>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</si>
  <si>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</si>
  <si>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</si>
  <si>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</si>
  <si>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</si>
  <si>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</si>
  <si>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</si>
  <si>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</si>
  <si>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</si>
  <si>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</si>
  <si>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</si>
  <si>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</si>
  <si>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</si>
  <si>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</si>
  <si>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</si>
  <si>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</si>
  <si>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</si>
  <si>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</si>
  <si>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</si>
  <si>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</si>
  <si>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</si>
  <si>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</si>
  <si>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</si>
  <si>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</si>
  <si>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</si>
  <si>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</si>
  <si>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</si>
  <si>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</si>
  <si>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</si>
  <si>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</si>
  <si>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</si>
  <si>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</si>
  <si>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</si>
  <si>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</si>
  <si>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</si>
  <si>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</si>
  <si>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</si>
  <si>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</si>
  <si>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</si>
  <si>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</si>
  <si>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</si>
  <si>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</si>
  <si>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</si>
  <si>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</si>
  <si>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</si>
  <si>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</si>
  <si>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</si>
  <si>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</si>
  <si>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</si>
  <si>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</si>
  <si>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</si>
  <si>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</si>
  <si>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</si>
  <si>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</si>
  <si>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</si>
  <si>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</si>
  <si>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</si>
  <si>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</si>
  <si>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</si>
  <si>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</si>
  <si>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</si>
  <si>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</si>
  <si>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</si>
  <si>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</si>
  <si>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</si>
  <si>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</si>
  <si>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</si>
  <si>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</si>
  <si>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</si>
  <si>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</si>
  <si>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</si>
  <si>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</si>
  <si>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</si>
  <si>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</si>
  <si>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</si>
  <si>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</si>
  <si>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</si>
  <si>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</si>
  <si>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</si>
  <si>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</si>
  <si>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</si>
  <si>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</si>
  <si>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</si>
  <si>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</si>
  <si>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</si>
  <si>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</si>
  <si>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</si>
  <si>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</si>
  <si>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</si>
  <si>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</si>
  <si>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</si>
  <si>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</si>
  <si>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</si>
  <si>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</si>
  <si>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</si>
  <si>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</si>
  <si>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</si>
  <si>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</si>
  <si>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</si>
  <si>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</si>
  <si>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</si>
  <si>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</si>
  <si>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</si>
  <si>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</si>
  <si>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</si>
  <si>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</si>
  <si>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</si>
  <si>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</si>
  <si>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</si>
  <si>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</si>
  <si>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</si>
  <si>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</si>
  <si>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</si>
  <si>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</si>
  <si>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</si>
  <si>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</si>
  <si>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</si>
  <si>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</si>
  <si>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</si>
  <si>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</si>
  <si>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</si>
  <si>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</si>
  <si>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</si>
  <si>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</si>
  <si>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</si>
  <si>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</si>
  <si>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</si>
  <si>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</si>
  <si>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</si>
  <si>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</si>
  <si>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</si>
  <si>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</si>
  <si>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</si>
  <si>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</si>
  <si>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</si>
  <si>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</si>
  <si>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</si>
  <si>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</si>
  <si>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</si>
  <si>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</si>
  <si>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</si>
  <si>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</si>
  <si>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</si>
  <si>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</si>
  <si>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</si>
  <si>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</si>
  <si>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</si>
  <si>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</si>
  <si>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</si>
  <si>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</si>
  <si>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</si>
  <si>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</si>
  <si>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</si>
  <si>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</si>
  <si>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</si>
  <si>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</si>
  <si>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</si>
  <si>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</si>
  <si>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</si>
  <si>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</si>
  <si>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</si>
  <si>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</si>
  <si>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</si>
  <si>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</si>
  <si>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</si>
  <si>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</si>
  <si>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</si>
  <si>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</si>
  <si>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</si>
  <si>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</si>
  <si>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</si>
  <si>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</si>
  <si>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</si>
  <si>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</si>
  <si>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</si>
  <si>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</si>
  <si>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</si>
  <si>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</si>
  <si>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</si>
  <si>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</si>
  <si>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</si>
  <si>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</si>
  <si>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</si>
  <si>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</si>
  <si>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</si>
  <si>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</si>
  <si>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</si>
  <si>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</si>
  <si>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</si>
  <si>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</si>
  <si>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</si>
  <si>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</si>
  <si>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</si>
  <si>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</si>
  <si>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</si>
  <si>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</si>
  <si>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</si>
  <si>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</si>
  <si>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</si>
  <si>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</si>
  <si>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</si>
  <si>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</si>
  <si>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</si>
  <si>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</si>
  <si>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</si>
  <si>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</si>
  <si>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</si>
  <si>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</si>
  <si>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</si>
  <si>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</si>
  <si>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</si>
  <si>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</si>
  <si>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</si>
  <si>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</si>
  <si>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</si>
  <si>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</si>
  <si>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</si>
  <si>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</si>
  <si>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</si>
  <si>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</si>
  <si>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</si>
  <si>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</si>
  <si>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</si>
  <si>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</si>
  <si>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</si>
  <si>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</si>
  <si>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</si>
  <si>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</si>
  <si>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</si>
  <si>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</si>
  <si>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</si>
  <si>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</si>
  <si>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</si>
  <si>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</si>
  <si>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</si>
  <si>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</si>
  <si>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</si>
  <si>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</si>
  <si>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</si>
  <si>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</si>
  <si>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</si>
  <si>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</si>
  <si>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</si>
  <si>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</si>
  <si>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</si>
  <si>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</si>
  <si>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</si>
  <si>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</si>
  <si>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</si>
  <si>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</si>
  <si>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</si>
  <si>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</si>
  <si>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</si>
  <si>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</si>
  <si>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</si>
  <si>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</si>
  <si>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</si>
  <si>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</si>
  <si>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</si>
  <si>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</si>
  <si>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</si>
  <si>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</si>
  <si>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</si>
  <si>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</si>
  <si>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</si>
  <si>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</si>
  <si>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</si>
  <si>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</si>
  <si>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</si>
  <si>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</si>
  <si>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</si>
  <si>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</si>
  <si>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</si>
  <si>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</si>
  <si>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</si>
  <si>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</si>
  <si>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</si>
  <si>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</si>
  <si>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</si>
  <si>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</si>
  <si>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</si>
  <si>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</si>
  <si>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</si>
  <si>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</si>
  <si>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</si>
  <si>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</si>
  <si>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</si>
  <si>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</si>
  <si>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</si>
  <si>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</si>
  <si>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</si>
  <si>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</si>
  <si>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</si>
  <si>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</si>
  <si>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</si>
  <si>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</si>
  <si>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</si>
  <si>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</si>
  <si>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</si>
  <si>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</si>
  <si>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</si>
  <si>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</si>
  <si>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</si>
  <si>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</si>
  <si>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</si>
  <si>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</si>
  <si>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</si>
  <si>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</si>
  <si>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</si>
  <si>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</si>
  <si>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</si>
  <si>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</si>
  <si>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</si>
  <si>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</si>
  <si>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</si>
  <si>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</si>
  <si>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</si>
  <si>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</si>
  <si>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</si>
  <si>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</si>
  <si>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</si>
  <si>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</si>
  <si>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</si>
  <si>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</si>
  <si>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</si>
  <si>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</si>
  <si>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</si>
  <si>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</si>
  <si>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</si>
  <si>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</si>
  <si>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</si>
  <si>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</si>
  <si>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</si>
  <si>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</si>
  <si>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</si>
  <si>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</si>
  <si>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</si>
  <si>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</si>
  <si>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</si>
  <si>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</si>
  <si>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</si>
  <si>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</si>
  <si>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</si>
  <si>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</si>
  <si>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</si>
  <si>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</si>
  <si>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</si>
  <si>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</si>
  <si>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</si>
  <si>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</si>
  <si>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</si>
  <si>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</si>
  <si>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</si>
  <si>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</si>
  <si>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</si>
  <si>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</si>
  <si>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</si>
  <si>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</si>
  <si>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</si>
  <si>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</si>
  <si>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</si>
  <si>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</si>
  <si>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</si>
  <si>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</si>
  <si>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</si>
  <si>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</si>
  <si>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</si>
  <si>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</si>
  <si>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</si>
  <si>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</si>
  <si>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</si>
  <si>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</si>
  <si>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</si>
  <si>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</si>
  <si>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</si>
  <si>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</si>
  <si>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</si>
  <si>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</si>
  <si>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</si>
  <si>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</si>
  <si>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</si>
  <si>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</si>
  <si>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</si>
  <si>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</si>
  <si>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</si>
  <si>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</si>
  <si>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</si>
  <si>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</si>
  <si>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</si>
  <si>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</si>
  <si>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</si>
  <si>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</si>
  <si>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</si>
  <si>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</si>
  <si>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</si>
  <si>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</si>
  <si>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</si>
  <si>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</si>
  <si>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</si>
  <si>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</si>
  <si>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</si>
  <si>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</si>
  <si>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</si>
  <si>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</si>
  <si>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</si>
  <si>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</si>
  <si>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</si>
  <si>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</si>
  <si>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</si>
  <si>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</si>
  <si>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</si>
  <si>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</si>
  <si>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</si>
  <si>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</si>
  <si>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</si>
  <si>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</si>
  <si>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</si>
  <si>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</si>
  <si>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</si>
  <si>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</si>
  <si>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</si>
  <si>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</si>
  <si>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</si>
  <si>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</si>
  <si>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</si>
  <si>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</si>
  <si>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</si>
  <si>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</si>
  <si>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</si>
  <si>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</si>
  <si>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</si>
  <si>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</si>
  <si>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</si>
  <si>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</si>
  <si>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</si>
  <si>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</si>
  <si>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</si>
  <si>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</si>
  <si>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</si>
  <si>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</si>
  <si>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</si>
  <si>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</si>
  <si>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</si>
  <si>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</si>
  <si>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</si>
  <si>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</si>
  <si>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</si>
  <si>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</si>
  <si>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</si>
  <si>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</si>
  <si>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</si>
  <si>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</si>
  <si>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</si>
  <si>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</si>
  <si>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</si>
  <si>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</si>
  <si>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</si>
  <si>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</si>
  <si>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</si>
  <si>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</si>
  <si>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</si>
  <si>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</si>
  <si>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</si>
  <si>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</si>
  <si>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</si>
  <si>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</si>
  <si>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</si>
  <si>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</si>
  <si>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</si>
  <si>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</si>
  <si>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</si>
  <si>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</si>
  <si>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</si>
  <si>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</si>
  <si>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</si>
  <si>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</si>
  <si>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</si>
  <si>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</si>
  <si>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</si>
  <si>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</si>
  <si>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</si>
  <si>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</si>
  <si>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</si>
  <si>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</si>
  <si>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</si>
  <si>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</si>
  <si>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</si>
  <si>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</si>
  <si>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</si>
  <si>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</si>
  <si>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</si>
  <si>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</si>
  <si>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</si>
  <si>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</si>
  <si>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</si>
  <si>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</si>
  <si>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</si>
  <si>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</si>
  <si>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</si>
  <si>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</si>
  <si>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</si>
  <si>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</si>
  <si>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</si>
  <si>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</si>
  <si>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</si>
  <si>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</si>
  <si>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</si>
  <si>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</si>
  <si>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</si>
  <si>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</si>
  <si>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</si>
  <si>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</si>
  <si>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</si>
  <si>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</si>
  <si>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</si>
  <si>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</si>
  <si>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</si>
  <si>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</si>
  <si>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</si>
  <si>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</si>
  <si>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</si>
  <si>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</si>
  <si>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</si>
  <si>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</si>
  <si>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</si>
  <si>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</si>
  <si>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</si>
  <si>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</si>
  <si>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</si>
  <si>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</si>
  <si>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</si>
  <si>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</si>
  <si>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</si>
  <si>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</si>
  <si>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</si>
  <si>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</si>
  <si>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</si>
  <si>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</si>
  <si>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</si>
  <si>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</si>
  <si>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</si>
  <si>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</si>
  <si>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</si>
  <si>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</si>
  <si>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</si>
  <si>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</si>
  <si>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</si>
  <si>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</si>
  <si>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</si>
  <si>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</si>
  <si>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</si>
  <si>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</si>
  <si>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</si>
  <si>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</si>
  <si>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</si>
  <si>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</si>
  <si>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</si>
  <si>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</si>
  <si>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</si>
  <si>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</si>
  <si>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</si>
  <si>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</si>
  <si>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</si>
  <si>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</si>
  <si>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</si>
  <si>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</si>
  <si>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</si>
  <si>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</si>
  <si>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</si>
  <si>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</si>
  <si>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</si>
  <si>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</si>
  <si>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</si>
  <si>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</si>
  <si>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</si>
  <si>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</si>
  <si>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</si>
  <si>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</si>
  <si>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</si>
  <si>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</si>
  <si>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</si>
  <si>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</si>
  <si>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</si>
  <si>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</si>
  <si>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</si>
  <si>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</si>
  <si>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</si>
  <si>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</si>
  <si>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</si>
  <si>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</si>
  <si>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</si>
  <si>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</si>
  <si>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</si>
  <si>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</si>
  <si>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</si>
  <si>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</si>
  <si>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</si>
  <si>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</si>
  <si>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</si>
  <si>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</si>
  <si>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</si>
  <si>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</si>
  <si>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</si>
  <si>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</si>
  <si>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</si>
  <si>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</si>
  <si>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</si>
  <si>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</si>
  <si>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</si>
  <si>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</si>
  <si>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</si>
  <si>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</si>
  <si>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</si>
  <si>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</si>
  <si>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</si>
  <si>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</si>
  <si>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</si>
  <si>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</si>
  <si>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</si>
  <si>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</si>
  <si>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</si>
  <si>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</si>
  <si>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</si>
  <si>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</si>
  <si>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</si>
  <si>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</si>
  <si>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</si>
  <si>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</si>
  <si>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</si>
  <si>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</si>
  <si>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</si>
  <si>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</si>
  <si>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</si>
  <si>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</si>
  <si>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</si>
  <si>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</si>
  <si>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</si>
  <si>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</si>
  <si>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</si>
  <si>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</si>
  <si>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</si>
  <si>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</si>
  <si>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</si>
  <si>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</si>
  <si>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</si>
  <si>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</si>
  <si>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</si>
  <si>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</si>
  <si>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</si>
  <si>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</si>
  <si>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</si>
  <si>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</si>
  <si>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</si>
  <si>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</si>
  <si>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</si>
  <si>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</si>
  <si>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</si>
  <si>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</si>
  <si>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</si>
  <si>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</si>
  <si>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</si>
  <si>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</si>
  <si>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</si>
  <si>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</si>
  <si>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</si>
  <si>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</si>
  <si>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</si>
  <si>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</si>
  <si>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</si>
  <si>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</si>
  <si>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</si>
  <si>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</si>
  <si>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</si>
  <si>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</si>
  <si>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</si>
  <si>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</si>
  <si>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</si>
  <si>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</si>
  <si>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</si>
  <si>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</si>
  <si>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</si>
  <si>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</si>
  <si>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</si>
  <si>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</si>
  <si>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</si>
  <si>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</si>
  <si>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</si>
  <si>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</si>
  <si>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</si>
  <si>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</si>
  <si>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</si>
  <si>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</si>
  <si>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</si>
  <si>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</si>
  <si>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</si>
  <si>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</si>
  <si>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</si>
  <si>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</si>
  <si>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</si>
  <si>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</si>
  <si>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</si>
  <si>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</si>
  <si>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</si>
  <si>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</si>
  <si>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</si>
  <si>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</si>
  <si>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</si>
  <si>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</si>
  <si>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</si>
  <si>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</si>
  <si>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</si>
  <si>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</si>
  <si>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</si>
  <si>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</si>
  <si>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</si>
  <si>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</si>
  <si>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</si>
  <si>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</si>
  <si>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</si>
  <si>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</si>
  <si>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</si>
  <si>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</si>
  <si>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</si>
  <si>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</si>
  <si>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</si>
  <si>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</si>
  <si>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</si>
  <si>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</si>
  <si>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</si>
  <si>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</si>
  <si>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</si>
  <si>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</si>
  <si>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</si>
  <si>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</si>
  <si>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</si>
  <si>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</si>
  <si>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</si>
  <si>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</si>
  <si>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</si>
  <si>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</si>
  <si>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</si>
  <si>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</si>
  <si>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</si>
  <si>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</si>
  <si>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</si>
  <si>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</si>
  <si>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</si>
  <si>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</si>
  <si>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</si>
  <si>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</si>
  <si>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</si>
  <si>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</si>
  <si>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</si>
  <si>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</si>
  <si>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</si>
  <si>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</si>
  <si>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</si>
  <si>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</si>
  <si>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</si>
  <si>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</si>
  <si>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</si>
  <si>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</si>
  <si>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</si>
  <si>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</si>
  <si>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</si>
  <si>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</si>
  <si>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</si>
  <si>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</si>
  <si>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</si>
  <si>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</si>
  <si>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</si>
  <si>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</si>
  <si>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</si>
  <si>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</si>
  <si>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</si>
  <si>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</si>
  <si>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</si>
  <si>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</si>
  <si>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</si>
  <si>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</si>
  <si>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</si>
  <si>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</si>
  <si>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</si>
  <si>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</si>
  <si>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</si>
  <si>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</si>
  <si>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</si>
  <si>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</si>
  <si>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</si>
  <si>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</si>
  <si>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</si>
  <si>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</si>
  <si>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</si>
  <si>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</si>
  <si>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</si>
  <si>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</si>
  <si>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</si>
  <si>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</si>
  <si>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</si>
  <si>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</si>
  <si>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</si>
  <si>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</si>
  <si>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</si>
  <si>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</si>
  <si>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</si>
  <si>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</si>
  <si>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</si>
  <si>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</si>
  <si>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</si>
  <si>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</si>
  <si>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</si>
  <si>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</si>
  <si>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</si>
  <si>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</si>
  <si>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</si>
  <si>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</si>
  <si>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</si>
  <si>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</si>
  <si>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</si>
  <si>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</si>
  <si>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</si>
  <si>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</si>
  <si>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</si>
  <si>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</si>
  <si>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</si>
  <si>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</si>
  <si>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</si>
  <si>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</si>
  <si>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</si>
  <si>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</si>
  <si>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</si>
  <si>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</si>
  <si>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</si>
  <si>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</si>
  <si>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</si>
  <si>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</si>
  <si>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</si>
  <si>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</si>
  <si>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</si>
  <si>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</si>
  <si>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</si>
  <si>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</si>
  <si>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</si>
  <si>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</si>
  <si>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</si>
  <si>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</si>
  <si>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</si>
  <si>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</si>
  <si>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</si>
  <si>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</si>
  <si>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</si>
  <si>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</si>
  <si>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</si>
  <si>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</si>
  <si>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</si>
  <si>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</si>
  <si>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</si>
  <si>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</si>
  <si>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</si>
  <si>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</si>
  <si>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</si>
  <si>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</si>
  <si>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</si>
  <si>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</si>
  <si>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</si>
  <si>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</si>
  <si>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</si>
  <si>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</si>
  <si>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</si>
  <si>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</si>
  <si>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</si>
  <si>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</si>
  <si>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</si>
  <si>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</si>
  <si>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</si>
  <si>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</si>
  <si>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</si>
  <si>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</si>
  <si>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</si>
  <si>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</si>
  <si>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</si>
  <si>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</si>
  <si>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</si>
  <si>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</si>
  <si>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</si>
  <si>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</si>
  <si>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</si>
  <si>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</si>
  <si>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</si>
  <si>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</si>
  <si>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</si>
  <si>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</si>
  <si>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</si>
  <si>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</si>
  <si>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</si>
  <si>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</si>
  <si>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</si>
  <si>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</si>
  <si>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</si>
  <si>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</si>
  <si>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</si>
  <si>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</si>
  <si>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</si>
  <si>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</si>
  <si>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</si>
  <si>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</si>
  <si>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</si>
  <si>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</si>
  <si>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</si>
  <si>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</si>
  <si>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</si>
  <si>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</si>
  <si>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</si>
  <si>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</si>
  <si>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</si>
  <si>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</si>
  <si>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</si>
  <si>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</si>
  <si>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</si>
  <si>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</si>
  <si>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</si>
  <si>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</si>
  <si>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</si>
  <si>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</si>
  <si>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</si>
  <si>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</si>
  <si>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</si>
  <si>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</si>
  <si>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</si>
  <si>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</si>
  <si>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</si>
  <si>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</si>
  <si>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</si>
  <si>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</si>
  <si>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</si>
  <si>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</si>
  <si>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</si>
  <si>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</si>
  <si>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</si>
  <si>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</si>
  <si>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</si>
  <si>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</si>
  <si>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</si>
  <si>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</si>
  <si>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</si>
  <si>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</si>
  <si>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</si>
  <si>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</si>
  <si>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</si>
  <si>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</si>
  <si>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</si>
  <si>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</si>
  <si>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</si>
  <si>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</si>
  <si>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</si>
  <si>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</si>
  <si>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</si>
  <si>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</si>
  <si>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</si>
  <si>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</si>
  <si>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</si>
  <si>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</si>
  <si>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</si>
  <si>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</si>
  <si>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</si>
  <si>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</si>
  <si>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</si>
  <si>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</si>
  <si>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</si>
  <si>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</si>
  <si>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</si>
  <si>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</si>
  <si>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</si>
  <si>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</si>
  <si>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</si>
  <si>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</si>
  <si>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</si>
  <si>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</si>
  <si>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</si>
  <si>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</si>
  <si>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</si>
  <si>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</si>
  <si>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</si>
  <si>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</si>
  <si>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</si>
  <si>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</si>
  <si>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</si>
  <si>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</si>
  <si>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</si>
  <si>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</si>
  <si>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</si>
  <si>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</si>
  <si>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</si>
  <si>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</si>
  <si>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</si>
  <si>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</si>
  <si>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</si>
  <si>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</si>
  <si>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</si>
  <si>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</si>
  <si>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</si>
  <si>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</si>
  <si>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</si>
  <si>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</si>
  <si>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</si>
  <si>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</si>
  <si>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</si>
  <si>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</si>
  <si>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</si>
  <si>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</si>
  <si>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</si>
  <si>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</si>
  <si>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</si>
  <si>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</si>
  <si>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</si>
  <si>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</si>
  <si>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</si>
  <si>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</si>
  <si>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</si>
  <si>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</si>
  <si>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</si>
  <si>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</si>
  <si>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</si>
  <si>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</si>
  <si>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</si>
  <si>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</si>
  <si>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</si>
  <si>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</si>
  <si>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</si>
  <si>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</si>
  <si>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</si>
  <si>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</si>
  <si>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</si>
  <si>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</si>
  <si>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</si>
  <si>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</si>
  <si>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</si>
  <si>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</si>
  <si>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</si>
  <si>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</si>
  <si>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</si>
  <si>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</si>
  <si>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</si>
  <si>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</si>
  <si>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</si>
  <si>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</si>
  <si>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</si>
  <si>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</si>
  <si>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</si>
  <si>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</si>
  <si>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</si>
  <si>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</si>
  <si>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</si>
  <si>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</si>
  <si>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</si>
  <si>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</si>
  <si>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</si>
  <si>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</si>
  <si>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</si>
  <si>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</si>
  <si>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</si>
  <si>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</si>
  <si>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</si>
  <si>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</si>
  <si>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</si>
  <si>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</si>
  <si>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</si>
  <si>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</si>
  <si>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</si>
  <si>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</si>
  <si>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</si>
  <si>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</si>
  <si>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</si>
  <si>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</si>
  <si>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</si>
  <si>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</si>
  <si>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</si>
  <si>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</si>
  <si>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</si>
  <si>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</si>
  <si>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</si>
  <si>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</si>
  <si>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</si>
  <si>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</si>
  <si>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</si>
  <si>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</si>
  <si>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</si>
  <si>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</si>
  <si>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</si>
  <si>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</si>
  <si>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</si>
  <si>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</si>
  <si>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</si>
  <si>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</si>
  <si>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</si>
  <si>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</si>
  <si>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</si>
  <si>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</si>
  <si>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</si>
  <si>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</si>
  <si>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</si>
  <si>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</si>
  <si>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</si>
  <si>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</si>
  <si>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</si>
  <si>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</si>
  <si>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</si>
  <si>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</si>
  <si>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</si>
  <si>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</si>
  <si>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</si>
  <si>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</si>
  <si>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</si>
  <si>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</si>
  <si>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</si>
  <si>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</si>
  <si>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</si>
  <si>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</si>
  <si>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</si>
  <si>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</si>
  <si>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</si>
  <si>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</si>
  <si>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</si>
  <si>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</si>
  <si>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</si>
  <si>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</si>
  <si>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</si>
  <si>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</si>
  <si>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</si>
  <si>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</si>
  <si>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</si>
  <si>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</si>
  <si>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</si>
  <si>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</si>
  <si>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</si>
  <si>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</si>
  <si>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</si>
  <si>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</si>
  <si>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</si>
  <si>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</si>
  <si>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</si>
  <si>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</si>
  <si>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</si>
  <si>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</si>
  <si>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</si>
  <si>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</si>
  <si>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</si>
  <si>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</si>
  <si>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</si>
  <si>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</si>
  <si>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</si>
  <si>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</si>
  <si>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</si>
  <si>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</si>
  <si>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</si>
  <si>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</si>
  <si>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</si>
  <si>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</si>
  <si>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</si>
  <si>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</si>
  <si>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</si>
  <si>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</si>
  <si>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</si>
  <si>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</si>
  <si>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</si>
  <si>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</si>
  <si>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</si>
  <si>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</si>
  <si>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</si>
  <si>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</si>
  <si>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</si>
  <si>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</si>
  <si>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</si>
  <si>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</si>
  <si>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</si>
  <si>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</si>
  <si>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</si>
  <si>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</si>
  <si>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</si>
  <si>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</si>
  <si>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</si>
  <si>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</si>
  <si>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</si>
  <si>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</si>
  <si>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</si>
  <si>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</si>
  <si>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</si>
  <si>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</si>
  <si>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</si>
  <si>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</si>
  <si>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</si>
  <si>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</si>
  <si>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</si>
  <si>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</si>
  <si>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</si>
  <si>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</si>
  <si>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</si>
  <si>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</si>
  <si>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</si>
  <si>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</si>
  <si>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</si>
  <si>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</si>
  <si>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</si>
  <si>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</si>
  <si>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</si>
  <si>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</si>
  <si>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</si>
  <si>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</si>
  <si>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</si>
  <si>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</si>
  <si>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</si>
  <si>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</si>
  <si>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</si>
  <si>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</si>
  <si>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</si>
  <si>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</si>
  <si>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</si>
  <si>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</si>
  <si>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</si>
  <si>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</si>
  <si>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</si>
  <si>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</si>
  <si>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</si>
  <si>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</si>
  <si>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</si>
  <si>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</si>
  <si>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</si>
  <si>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</si>
  <si>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</si>
  <si>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</si>
  <si>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</si>
  <si>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</si>
  <si>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</si>
  <si>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</si>
  <si>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</si>
  <si>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</si>
  <si>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</si>
  <si>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</si>
  <si>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</si>
  <si>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</si>
  <si>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</si>
  <si>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</si>
  <si>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</si>
  <si>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</si>
  <si>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</si>
  <si>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</si>
  <si>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</si>
  <si>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</si>
  <si>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</si>
  <si>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</si>
  <si>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</si>
  <si>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</si>
  <si>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</si>
  <si>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</si>
  <si>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</si>
  <si>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</si>
  <si>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</si>
  <si>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</si>
  <si>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</si>
  <si>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</si>
  <si>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</si>
  <si>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</si>
  <si>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</si>
  <si>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</si>
  <si>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</si>
  <si>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</si>
  <si>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</si>
  <si>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</si>
  <si>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</si>
  <si>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</si>
  <si>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</si>
  <si>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</si>
  <si>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</si>
  <si>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</si>
  <si>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</si>
  <si>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</si>
  <si>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</si>
  <si>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</si>
  <si>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</si>
  <si>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</si>
  <si>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</si>
  <si>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</si>
  <si>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</si>
  <si>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</si>
  <si>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</si>
  <si>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</si>
  <si>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</si>
  <si>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</si>
  <si>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</si>
  <si>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</si>
  <si>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</si>
  <si>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</si>
  <si>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</si>
  <si>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</si>
  <si>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</si>
  <si>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</si>
  <si>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</si>
  <si>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</si>
  <si>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</si>
  <si>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</si>
  <si>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</si>
  <si>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</si>
  <si>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</si>
  <si>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</si>
  <si>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</si>
  <si>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</si>
  <si>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</si>
  <si>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</si>
  <si>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</si>
  <si>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</si>
  <si>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</si>
  <si>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</si>
  <si>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</si>
  <si>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</si>
  <si>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</si>
  <si>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</si>
  <si>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</si>
  <si>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</si>
  <si>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</si>
  <si>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</si>
  <si>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</si>
  <si>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</si>
  <si>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</si>
  <si>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</si>
  <si>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</si>
  <si>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</si>
  <si>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</si>
  <si>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</si>
  <si>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</si>
  <si>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</si>
  <si>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</si>
  <si>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</si>
  <si>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</si>
  <si>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</si>
  <si>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</si>
  <si>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</si>
  <si>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</si>
  <si>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</si>
  <si>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</si>
  <si>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</si>
  <si>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</si>
  <si>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</si>
  <si>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</si>
  <si>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</si>
  <si>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</si>
  <si>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</si>
  <si>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</si>
  <si>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</si>
  <si>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</si>
  <si>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</si>
  <si>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</si>
  <si>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</si>
  <si>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</si>
  <si>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</si>
  <si>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</si>
  <si>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</si>
  <si>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</si>
  <si>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</si>
  <si>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</si>
  <si>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</si>
  <si>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</si>
  <si>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</si>
  <si>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</si>
  <si>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</si>
  <si>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</si>
  <si>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</si>
  <si>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</si>
  <si>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</si>
  <si>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</si>
  <si>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</si>
  <si>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</si>
  <si>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</si>
  <si>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</si>
  <si>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</si>
  <si>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</si>
  <si>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</si>
  <si>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</si>
  <si>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</si>
  <si>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</si>
  <si>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</si>
  <si>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</si>
  <si>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</si>
  <si>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</si>
  <si>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</si>
  <si>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</si>
  <si>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</si>
  <si>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</si>
  <si>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</si>
  <si>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</si>
  <si>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</si>
  <si>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</si>
  <si>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</si>
  <si>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</si>
  <si>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</si>
  <si>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</si>
  <si>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</si>
  <si>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</si>
  <si>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</si>
  <si>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</si>
  <si>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</si>
  <si>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</si>
  <si>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</si>
  <si>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</si>
  <si>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</si>
  <si>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</si>
  <si>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</si>
  <si>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</si>
  <si>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</si>
  <si>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</si>
  <si>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</si>
  <si>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</si>
  <si>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</si>
  <si>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</si>
  <si>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</si>
  <si>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</si>
  <si>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</si>
  <si>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</si>
  <si>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</si>
  <si>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</si>
  <si>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</si>
  <si>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</si>
  <si>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</si>
  <si>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</si>
  <si>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</si>
  <si>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</si>
  <si>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</si>
  <si>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</si>
  <si>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</si>
  <si>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</si>
  <si>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</si>
  <si>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</si>
  <si>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</si>
  <si>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</si>
  <si>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</si>
  <si>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</si>
  <si>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</si>
  <si>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</si>
  <si>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</si>
  <si>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</si>
  <si>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</si>
  <si>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</si>
  <si>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</si>
  <si>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</si>
  <si>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</si>
  <si>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</si>
  <si>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</si>
  <si>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</si>
  <si>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</si>
  <si>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</si>
  <si>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</si>
  <si>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</si>
  <si>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</si>
  <si>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</si>
  <si>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</si>
  <si>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</si>
  <si>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</si>
  <si>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</si>
  <si>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</si>
  <si>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</si>
  <si>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</si>
  <si>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</si>
  <si>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</si>
  <si>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</si>
  <si>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</si>
  <si>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</si>
  <si>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</si>
  <si>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</si>
  <si>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</si>
  <si>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</si>
  <si>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</si>
  <si>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</si>
  <si>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</si>
  <si>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</si>
  <si>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</si>
  <si>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</si>
  <si>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</si>
  <si>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</si>
  <si>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</si>
  <si>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</si>
  <si>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</si>
  <si>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</si>
  <si>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</si>
  <si>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</si>
  <si>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</si>
  <si>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</si>
  <si>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</si>
  <si>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</si>
  <si>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</si>
  <si>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</si>
  <si>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</si>
  <si>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</si>
  <si>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</si>
  <si>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</si>
  <si>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</si>
  <si>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</si>
  <si>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</si>
  <si>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</si>
  <si>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</si>
  <si>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</si>
  <si>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</si>
  <si>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</si>
  <si>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</si>
  <si>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</si>
  <si>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</si>
  <si>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</si>
  <si>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</si>
  <si>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</si>
  <si>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</si>
  <si>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</si>
  <si>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</si>
  <si>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</si>
  <si>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</si>
  <si>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</si>
  <si>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</si>
  <si>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</si>
  <si>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</si>
  <si>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</si>
  <si>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</si>
  <si>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</si>
  <si>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</si>
  <si>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</si>
  <si>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</si>
  <si>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</si>
  <si>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</si>
  <si>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</si>
  <si>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</si>
  <si>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</si>
  <si>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</si>
  <si>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</si>
  <si>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</si>
  <si>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</si>
  <si>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</si>
  <si>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</si>
  <si>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</si>
  <si>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</si>
  <si>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</si>
  <si>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</si>
  <si>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</si>
  <si>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</si>
  <si>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</si>
  <si>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</si>
  <si>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</si>
  <si>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</si>
  <si>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</si>
  <si>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</si>
  <si>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</si>
  <si>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</si>
  <si>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</si>
  <si>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</si>
  <si>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</si>
  <si>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</si>
  <si>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</si>
  <si>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</si>
  <si>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</si>
  <si>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</si>
  <si>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</si>
  <si>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</si>
  <si>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</si>
  <si>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</si>
  <si>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</si>
  <si>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</si>
  <si>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</si>
  <si>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</si>
  <si>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</si>
  <si>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</si>
  <si>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</si>
  <si>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</si>
  <si>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</si>
  <si>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</si>
  <si>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</si>
  <si>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</si>
  <si>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</si>
  <si>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</si>
  <si>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</si>
  <si>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</si>
  <si>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</si>
  <si>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</si>
  <si>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</si>
  <si>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</si>
  <si>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</si>
  <si>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</si>
  <si>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</si>
  <si>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</si>
  <si>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</si>
  <si>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</si>
  <si>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</si>
  <si>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</si>
  <si>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</si>
  <si>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</si>
  <si>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</si>
  <si>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</si>
  <si>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</si>
  <si>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</si>
  <si>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</si>
  <si>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</si>
  <si>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</si>
  <si>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</si>
  <si>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</si>
  <si>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</si>
  <si>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</si>
  <si>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</si>
  <si>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</si>
  <si>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</si>
  <si>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</si>
  <si>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</si>
  <si>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</si>
  <si>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</si>
  <si>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</si>
  <si>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</si>
  <si>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</si>
  <si>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</si>
  <si>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</si>
  <si>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</si>
  <si>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</si>
  <si>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</si>
  <si>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</si>
  <si>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</si>
  <si>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</si>
  <si>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</si>
  <si>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</si>
  <si>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</si>
  <si>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</si>
  <si>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</si>
  <si>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</si>
  <si>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</si>
  <si>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</si>
  <si>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</si>
  <si>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</si>
  <si>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</si>
  <si>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</si>
  <si>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</si>
  <si>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</si>
  <si>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</si>
  <si>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</si>
  <si>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</si>
  <si>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</si>
  <si>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</si>
  <si>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</si>
  <si>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</si>
  <si>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</si>
  <si>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</si>
  <si>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</si>
  <si>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</si>
  <si>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</si>
  <si>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</si>
  <si>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</si>
  <si>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</si>
  <si>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</si>
  <si>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</si>
  <si>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</si>
  <si>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</si>
  <si>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</si>
  <si>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</si>
  <si>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</si>
  <si>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</si>
  <si>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</si>
  <si>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</si>
  <si>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</si>
  <si>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</si>
  <si>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</si>
  <si>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</si>
  <si>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</si>
  <si>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</si>
  <si>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</si>
  <si>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</si>
  <si>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</si>
  <si>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</si>
  <si>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</si>
  <si>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</si>
  <si>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</si>
  <si>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</si>
  <si>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</si>
  <si>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</si>
  <si>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</si>
  <si>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</si>
  <si>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</si>
  <si>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</si>
  <si>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</si>
  <si>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</si>
  <si>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</si>
  <si>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</si>
  <si>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</si>
  <si>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</si>
  <si>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</si>
  <si>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</si>
  <si>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</si>
  <si>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</si>
  <si>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</si>
  <si>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</si>
  <si>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</si>
  <si>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</si>
  <si>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</si>
  <si>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</si>
  <si>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</si>
  <si>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</si>
  <si>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</si>
  <si>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</si>
  <si>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</si>
  <si>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</si>
  <si>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</si>
  <si>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</si>
  <si>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</si>
  <si>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</si>
  <si>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</si>
  <si>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</si>
  <si>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</si>
  <si>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</si>
  <si>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</si>
  <si>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</si>
  <si>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</si>
  <si>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</si>
  <si>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</si>
  <si>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</si>
  <si>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</si>
  <si>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</si>
  <si>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</si>
  <si>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</si>
  <si>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</si>
  <si>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</si>
  <si>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</si>
  <si>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</si>
  <si>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</si>
  <si>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</si>
  <si>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</si>
  <si>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</si>
  <si>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</si>
  <si>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</si>
  <si>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</si>
  <si>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</si>
  <si>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</si>
  <si>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</si>
  <si>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</si>
  <si>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</si>
  <si>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</si>
  <si>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</si>
  <si>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</si>
  <si>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</si>
  <si>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</si>
  <si>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</si>
  <si>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</si>
  <si>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</si>
  <si>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</si>
  <si>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</si>
  <si>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</si>
  <si>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</si>
  <si>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</si>
  <si>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</si>
  <si>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</si>
  <si>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</si>
  <si>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</si>
  <si>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</si>
  <si>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</si>
  <si>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</si>
  <si>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</si>
  <si>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</si>
  <si>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</si>
  <si>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</si>
  <si>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</si>
  <si>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</si>
  <si>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</si>
  <si>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</si>
  <si>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</si>
  <si>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</si>
  <si>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</si>
  <si>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</si>
  <si>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</si>
  <si>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</si>
  <si>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</si>
  <si>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</si>
  <si>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</si>
  <si>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</si>
  <si>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</si>
  <si>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</si>
  <si>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</si>
  <si>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</si>
  <si>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</si>
  <si>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</si>
  <si>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</si>
  <si>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</si>
  <si>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</si>
  <si>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</si>
  <si>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</si>
  <si>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</si>
  <si>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</si>
  <si>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</si>
  <si>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</si>
  <si>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</si>
  <si>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</si>
  <si>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</si>
  <si>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</si>
  <si>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</si>
  <si>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</si>
  <si>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</si>
  <si>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</si>
  <si>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</si>
  <si>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</si>
  <si>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</si>
  <si>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</si>
  <si>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</si>
  <si>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</si>
  <si>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</si>
  <si>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</si>
  <si>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</si>
  <si>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</si>
  <si>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</si>
  <si>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</si>
  <si>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</si>
  <si>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</si>
  <si>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</si>
  <si>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</si>
  <si>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</si>
  <si>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</si>
  <si>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</si>
  <si>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</si>
  <si>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</si>
  <si>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</si>
  <si>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</si>
  <si>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</si>
  <si>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</si>
  <si>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</si>
  <si>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</si>
  <si>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</si>
  <si>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</si>
  <si>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</si>
  <si>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</si>
  <si>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</si>
  <si>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</si>
  <si>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</si>
  <si>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</si>
  <si>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</si>
  <si>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</si>
  <si>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</si>
  <si>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</si>
  <si>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</si>
  <si>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</si>
  <si>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</si>
  <si>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</si>
  <si>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</si>
  <si>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</si>
  <si>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</si>
  <si>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</si>
  <si>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</si>
  <si>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</si>
  <si>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</si>
  <si>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</si>
  <si>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</si>
  <si>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</si>
  <si>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</si>
  <si>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</si>
  <si>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</si>
  <si>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</si>
  <si>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</si>
  <si>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</si>
  <si>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</si>
  <si>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</si>
  <si>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</si>
  <si>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</si>
  <si>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</si>
  <si>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</si>
  <si>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</si>
  <si>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</si>
  <si>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</si>
  <si>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</si>
  <si>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</si>
  <si>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</si>
  <si>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</si>
  <si>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</si>
  <si>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</si>
  <si>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</si>
  <si>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</si>
  <si>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</si>
  <si>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</si>
  <si>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</si>
  <si>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</si>
  <si>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</si>
  <si>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</si>
  <si>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</si>
  <si>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</si>
  <si>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</si>
  <si>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</si>
  <si>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</si>
  <si>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</si>
  <si>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</si>
  <si>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</si>
  <si>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</si>
  <si>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</si>
  <si>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</si>
  <si>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</si>
  <si>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</si>
  <si>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</si>
  <si>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</si>
  <si>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</si>
  <si>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</si>
  <si>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</si>
  <si>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</si>
  <si>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</si>
  <si>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</si>
  <si>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</si>
  <si>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</si>
  <si>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</si>
  <si>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</si>
  <si>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</si>
  <si>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</si>
  <si>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</si>
  <si>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</si>
  <si>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</si>
  <si>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</si>
  <si>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</si>
  <si>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</si>
  <si>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</si>
  <si>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</si>
  <si>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</si>
  <si>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</si>
  <si>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</si>
  <si>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</si>
  <si>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</si>
  <si>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</si>
  <si>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</si>
  <si>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</si>
  <si>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</si>
  <si>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</si>
  <si>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</si>
  <si>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</si>
  <si>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</si>
  <si>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</si>
  <si>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</si>
  <si>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</si>
  <si>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</si>
  <si>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</si>
  <si>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</si>
  <si>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</si>
  <si>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</si>
  <si>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</si>
  <si>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</si>
  <si>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</si>
  <si>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</si>
  <si>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</si>
  <si>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</si>
  <si>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</si>
  <si>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</si>
  <si>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</si>
  <si>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</si>
  <si>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</si>
  <si>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</si>
  <si>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</si>
  <si>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</si>
  <si>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</si>
  <si>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</si>
  <si>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</si>
  <si>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</si>
  <si>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</si>
  <si>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</si>
  <si>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</si>
  <si>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</si>
  <si>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</si>
  <si>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</si>
  <si>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</si>
  <si>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</si>
  <si>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</si>
  <si>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</si>
  <si>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</si>
  <si>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</si>
  <si>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</si>
  <si>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</si>
  <si>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</si>
  <si>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</si>
  <si>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</si>
  <si>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</si>
  <si>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</si>
  <si>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</si>
  <si>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</si>
  <si>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</si>
  <si>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</si>
  <si>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</si>
  <si>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</si>
  <si>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</si>
  <si>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</si>
  <si>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</si>
  <si>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</si>
  <si>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</si>
  <si>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</si>
  <si>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</si>
  <si>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</si>
  <si>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</si>
  <si>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</si>
  <si>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</si>
  <si>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</si>
  <si>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</si>
  <si>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</si>
  <si>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</si>
  <si>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</si>
  <si>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</si>
  <si>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</si>
  <si>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</si>
  <si>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</si>
  <si>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</si>
  <si>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</si>
  <si>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</si>
  <si>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</si>
  <si>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</si>
  <si>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</si>
  <si>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</si>
  <si>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</si>
  <si>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</si>
  <si>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</si>
  <si>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</si>
  <si>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</si>
  <si>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</si>
  <si>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</si>
  <si>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</si>
  <si>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</si>
  <si>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</si>
  <si>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</si>
  <si>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</si>
  <si>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</si>
  <si>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</si>
  <si>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</si>
  <si>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</si>
  <si>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</si>
  <si>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</si>
  <si>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</si>
  <si>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</si>
  <si>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</si>
  <si>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</si>
  <si>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</si>
  <si>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</si>
  <si>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</si>
  <si>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</si>
  <si>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</si>
  <si>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</si>
  <si>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</si>
  <si>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</si>
  <si>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</si>
  <si>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</si>
  <si>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</si>
  <si>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</si>
  <si>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</si>
  <si>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</si>
  <si>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</si>
  <si>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</si>
  <si>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</si>
  <si>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</si>
  <si>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</si>
  <si>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</si>
  <si>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</si>
  <si>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</si>
  <si>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</si>
  <si>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</si>
  <si>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</si>
  <si>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</si>
  <si>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</si>
  <si>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</si>
  <si>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</si>
  <si>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</si>
  <si>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</si>
  <si>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</si>
  <si>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</si>
  <si>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</si>
  <si>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</si>
  <si>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</si>
  <si>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</si>
  <si>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</si>
  <si>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</si>
  <si>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</si>
  <si>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</si>
  <si>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</si>
  <si>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</si>
  <si>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</si>
  <si>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</si>
  <si>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</si>
  <si>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</si>
  <si>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</si>
  <si>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</si>
  <si>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</si>
  <si>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</si>
  <si>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</si>
  <si>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</si>
  <si>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</si>
  <si>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</si>
  <si>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</si>
  <si>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</si>
  <si>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</si>
  <si>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</si>
  <si>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</si>
  <si>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</si>
  <si>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</si>
  <si>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</si>
  <si>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</si>
  <si>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</si>
  <si>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</si>
  <si>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</si>
  <si>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</si>
  <si>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</si>
  <si>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</si>
  <si>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</si>
  <si>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</si>
  <si>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</si>
  <si>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</si>
  <si>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</si>
  <si>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</si>
  <si>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</si>
  <si>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</si>
  <si>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</si>
  <si>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</si>
  <si>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</si>
  <si>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</si>
  <si>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</si>
  <si>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</si>
  <si>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</si>
  <si>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</si>
  <si>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</si>
  <si>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</si>
  <si>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</si>
  <si>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</si>
  <si>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</si>
  <si>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</si>
  <si>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</si>
  <si>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</si>
  <si>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</si>
  <si>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</si>
  <si>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</si>
  <si>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</si>
  <si>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</si>
  <si>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</si>
  <si>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</si>
  <si>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</si>
  <si>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</si>
  <si>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</si>
  <si>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</si>
  <si>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</si>
  <si>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</si>
  <si>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</si>
  <si>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</si>
  <si>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</si>
  <si>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</si>
  <si>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</si>
  <si>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</si>
  <si>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</si>
  <si>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</si>
  <si>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</si>
  <si>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</si>
  <si>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</si>
  <si>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</si>
  <si>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</si>
  <si>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</si>
  <si>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</si>
  <si>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</si>
  <si>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</si>
  <si>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</si>
  <si>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</si>
  <si>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</si>
  <si>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</si>
  <si>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</si>
  <si>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</si>
  <si>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</si>
  <si>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</si>
  <si>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</si>
  <si>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</si>
  <si>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</si>
  <si>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</si>
  <si>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</si>
  <si>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</si>
  <si>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</si>
  <si>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</si>
  <si>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</si>
  <si>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</si>
  <si>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</si>
  <si>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</si>
  <si>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</si>
  <si>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</si>
  <si>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</si>
  <si>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</si>
  <si>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</si>
  <si>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</si>
  <si>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</si>
  <si>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</si>
  <si>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</si>
  <si>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</si>
  <si>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</si>
  <si>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</si>
  <si>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</si>
  <si>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</si>
  <si>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</si>
  <si>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</si>
  <si>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</si>
  <si>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</si>
  <si>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</si>
  <si>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</si>
  <si>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</si>
  <si>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</si>
  <si>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</si>
  <si>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</si>
  <si>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</si>
  <si>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</si>
  <si>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</si>
  <si>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</si>
  <si>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</si>
  <si>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</si>
  <si>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</si>
  <si>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</si>
  <si>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</si>
  <si>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</si>
  <si>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</si>
  <si>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</si>
  <si>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</si>
  <si>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</si>
  <si>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</si>
  <si>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</si>
  <si>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</si>
  <si>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</si>
  <si>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</si>
  <si>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</si>
  <si>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</si>
  <si>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</si>
  <si>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</si>
  <si>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</si>
  <si>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</si>
  <si>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</si>
  <si>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</si>
  <si>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</si>
  <si>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</si>
  <si>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</si>
  <si>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</si>
  <si>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</si>
  <si>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</si>
  <si>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</si>
  <si>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</si>
  <si>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</si>
  <si>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</si>
  <si>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</si>
  <si>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</si>
  <si>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</si>
  <si>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</si>
  <si>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</si>
  <si>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</si>
  <si>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</si>
  <si>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</si>
  <si>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</si>
  <si>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</si>
  <si>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</si>
  <si>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</si>
  <si>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</si>
  <si>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</si>
  <si>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</si>
  <si>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</si>
  <si>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</si>
  <si>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</si>
  <si>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</si>
  <si>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</si>
  <si>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</si>
  <si>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</si>
  <si>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</si>
  <si>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</si>
  <si>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</si>
  <si>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</si>
  <si>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</si>
  <si>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</si>
  <si>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</si>
  <si>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</si>
  <si>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</si>
  <si>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</si>
  <si>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</si>
  <si>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</si>
  <si>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</si>
  <si>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</si>
  <si>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</si>
  <si>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</si>
  <si>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</si>
  <si>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</si>
  <si>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</si>
  <si>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</si>
  <si>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</si>
  <si>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</si>
  <si>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</si>
  <si>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</si>
  <si>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</si>
  <si>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</si>
  <si>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</si>
  <si>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</si>
  <si>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</si>
  <si>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</si>
  <si>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</si>
  <si>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</si>
  <si>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</si>
  <si>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</si>
  <si>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</si>
  <si>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</si>
  <si>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</si>
  <si>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</si>
  <si>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</si>
  <si>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</si>
  <si>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</si>
  <si>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</si>
  <si>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</si>
  <si>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</si>
  <si>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</si>
  <si>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</si>
  <si>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</si>
  <si>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</si>
  <si>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</si>
  <si>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</si>
  <si>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</si>
  <si>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</si>
  <si>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</si>
  <si>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</si>
  <si>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</si>
  <si>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</si>
  <si>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</si>
  <si>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</si>
  <si>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</si>
  <si>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</si>
  <si>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</si>
  <si>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</si>
  <si>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</si>
  <si>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</si>
  <si>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</si>
  <si>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</si>
  <si>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</si>
  <si>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</si>
  <si>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</si>
  <si>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</si>
  <si>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</si>
  <si>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</si>
  <si>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</si>
  <si>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</si>
  <si>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</si>
  <si>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</si>
  <si>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</si>
  <si>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</si>
  <si>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</si>
  <si>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</si>
  <si>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</si>
  <si>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</si>
  <si>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</si>
  <si>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</si>
  <si>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</si>
  <si>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</si>
  <si>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</si>
  <si>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</si>
  <si>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</si>
  <si>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</si>
  <si>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</si>
  <si>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</si>
  <si>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</si>
  <si>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</si>
  <si>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</si>
  <si>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</si>
  <si>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</si>
  <si>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</si>
  <si>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</si>
  <si>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</si>
  <si>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</si>
  <si>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</si>
  <si>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</si>
  <si>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</si>
  <si>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</si>
  <si>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</si>
  <si>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</si>
  <si>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</si>
  <si>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</si>
  <si>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</si>
  <si>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</si>
  <si>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</si>
  <si>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</si>
  <si>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</si>
  <si>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</si>
  <si>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</si>
  <si>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</si>
  <si>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</si>
  <si>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</si>
  <si>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</si>
  <si>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</si>
  <si>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</si>
  <si>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</si>
  <si>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</si>
  <si>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</si>
  <si>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</si>
  <si>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</si>
  <si>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</si>
  <si>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</si>
  <si>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</si>
  <si>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</si>
  <si>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</si>
  <si>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</si>
  <si>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</si>
  <si>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</si>
  <si>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</si>
  <si>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</si>
  <si>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</si>
  <si>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</si>
  <si>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</si>
  <si>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</si>
  <si>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</si>
  <si>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</si>
  <si>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</si>
  <si>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</si>
  <si>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</si>
  <si>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</si>
  <si>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</si>
  <si>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</si>
  <si>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</si>
  <si>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</si>
  <si>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</si>
  <si>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</si>
  <si>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</si>
  <si>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</si>
  <si>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</si>
  <si>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</si>
  <si>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</si>
  <si>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</si>
  <si>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</si>
  <si>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</si>
  <si>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</si>
  <si>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</si>
  <si>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</si>
  <si>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</si>
  <si>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</si>
  <si>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</si>
  <si>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</si>
  <si>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</si>
  <si>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</si>
  <si>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</si>
  <si>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</si>
  <si>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</si>
  <si>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</si>
  <si>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</si>
  <si>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</si>
  <si>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</si>
  <si>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</si>
  <si>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</si>
  <si>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</si>
  <si>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</si>
  <si>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</si>
  <si>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</si>
  <si>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</si>
  <si>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</si>
  <si>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</si>
  <si>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</si>
  <si>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</si>
  <si>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</si>
  <si>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</si>
  <si>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</si>
  <si>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</si>
  <si>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</si>
  <si>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</si>
  <si>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</si>
  <si>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</si>
  <si>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</si>
  <si>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</si>
  <si>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</si>
  <si>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</si>
  <si>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</si>
  <si>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</si>
  <si>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</si>
  <si>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</si>
  <si>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</si>
  <si>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</si>
  <si>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</si>
  <si>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</si>
  <si>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</si>
  <si>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</si>
  <si>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</si>
  <si>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</si>
  <si>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</si>
  <si>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</si>
  <si>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</si>
  <si>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</si>
  <si>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</si>
  <si>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</si>
  <si>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</si>
  <si>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</si>
  <si>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</si>
  <si>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</si>
  <si>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</si>
  <si>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</si>
  <si>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</si>
  <si>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</si>
  <si>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</si>
  <si>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</si>
  <si>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</si>
  <si>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</si>
  <si>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</si>
  <si>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</si>
  <si>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</si>
  <si>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</si>
  <si>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</si>
  <si>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</si>
  <si>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</si>
  <si>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</si>
  <si>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</si>
  <si>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</si>
  <si>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</si>
  <si>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</si>
  <si>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</si>
  <si>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</si>
  <si>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</si>
  <si>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</si>
  <si>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</si>
  <si>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</si>
  <si>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</si>
  <si>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</si>
  <si>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</si>
  <si>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</si>
  <si>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</si>
  <si>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</si>
  <si>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</si>
  <si>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</si>
  <si>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</si>
  <si>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</si>
  <si>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</si>
  <si>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</si>
  <si>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</si>
  <si>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</si>
  <si>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</si>
  <si>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</si>
  <si>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</si>
  <si>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</si>
  <si>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</si>
  <si>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</si>
  <si>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</si>
  <si>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</si>
  <si>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</si>
  <si>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</si>
  <si>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</si>
  <si>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</si>
  <si>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</si>
  <si>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</si>
  <si>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</si>
  <si>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</si>
  <si>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</si>
  <si>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</si>
  <si>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</si>
  <si>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</si>
  <si>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</si>
  <si>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</si>
  <si>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</si>
  <si>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</si>
  <si>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</si>
  <si>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</si>
  <si>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</si>
  <si>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</si>
  <si>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</si>
  <si>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</si>
  <si>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</si>
  <si>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</si>
  <si>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</si>
  <si>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</si>
  <si>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</si>
  <si>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</si>
  <si>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</si>
  <si>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</si>
  <si>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</si>
  <si>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</si>
  <si>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</si>
  <si>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</si>
  <si>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</si>
  <si>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</si>
  <si>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</si>
  <si>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</si>
  <si>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</si>
  <si>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</si>
  <si>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</si>
  <si>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</si>
  <si>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</si>
  <si>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</si>
  <si>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</si>
  <si>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</si>
  <si>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</si>
  <si>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</si>
  <si>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</si>
  <si>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</si>
  <si>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</si>
  <si>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</si>
  <si>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</si>
  <si>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</si>
  <si>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</si>
  <si>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</si>
  <si>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</si>
  <si>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</si>
  <si>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</si>
  <si>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</si>
  <si>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</si>
  <si>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</si>
  <si>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</si>
  <si>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</si>
  <si>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</si>
  <si>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</si>
  <si>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</si>
  <si>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</si>
  <si>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</si>
  <si>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</si>
  <si>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</si>
  <si>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</si>
  <si>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</si>
  <si>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</si>
  <si>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</si>
  <si>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</si>
  <si>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</si>
  <si>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</si>
  <si>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</si>
  <si>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</si>
  <si>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</si>
  <si>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</si>
  <si>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</si>
  <si>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</si>
  <si>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</si>
  <si>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</si>
  <si>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</si>
  <si>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</si>
  <si>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</si>
  <si>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</si>
  <si>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</si>
  <si>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</si>
  <si>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</si>
  <si>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</si>
  <si>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</si>
  <si>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</si>
  <si>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</si>
  <si>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</si>
  <si>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</si>
  <si>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</si>
  <si>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</si>
  <si>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</si>
  <si>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</si>
  <si>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</si>
  <si>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</si>
  <si>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</si>
  <si>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</si>
  <si>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</si>
  <si>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</si>
  <si>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</si>
  <si>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</si>
  <si>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</si>
  <si>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</si>
  <si>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</si>
  <si>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</si>
  <si>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</si>
  <si>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</si>
  <si>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</si>
  <si>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</si>
  <si>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</si>
  <si>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</si>
  <si>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</si>
  <si>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</si>
  <si>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</si>
  <si>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</si>
  <si>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</si>
  <si>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</si>
  <si>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</si>
  <si>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</si>
  <si>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</si>
  <si>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</si>
  <si>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</si>
  <si>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</si>
  <si>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</si>
  <si>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</si>
  <si>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</si>
  <si>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</si>
  <si>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</si>
  <si>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</si>
  <si>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</si>
  <si>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</si>
  <si>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</si>
  <si>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</si>
  <si>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</si>
  <si>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</si>
  <si>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</si>
  <si>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</si>
  <si>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</si>
  <si>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</si>
  <si>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</si>
  <si>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</si>
  <si>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</si>
  <si>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</si>
  <si>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</si>
  <si>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</si>
  <si>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</si>
  <si>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</si>
  <si>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</si>
  <si>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</si>
  <si>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</si>
  <si>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</si>
  <si>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</si>
  <si>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</si>
  <si>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</si>
  <si>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</si>
  <si>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</si>
  <si>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</si>
  <si>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</si>
  <si>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</si>
  <si>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</si>
  <si>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</si>
  <si>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</si>
  <si>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</si>
  <si>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</si>
  <si>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</si>
  <si>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</si>
  <si>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</si>
  <si>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</si>
  <si>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</si>
  <si>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</si>
  <si>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</si>
  <si>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</si>
  <si>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</si>
  <si>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</si>
  <si>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</si>
  <si>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</si>
  <si>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</si>
  <si>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</si>
  <si>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</si>
  <si>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</si>
  <si>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</si>
  <si>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</si>
  <si>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</si>
  <si>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</si>
  <si>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</si>
  <si>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</si>
  <si>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</si>
  <si>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</si>
  <si>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</si>
  <si>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</si>
  <si>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</si>
  <si>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</si>
  <si>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</si>
  <si>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</si>
  <si>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</si>
  <si>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</si>
  <si>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</si>
  <si>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</si>
  <si>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</si>
  <si>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</si>
  <si>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</si>
  <si>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</si>
  <si>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</si>
  <si>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</si>
  <si>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</si>
  <si>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</si>
  <si>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</si>
  <si>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</si>
  <si>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</si>
  <si>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</si>
  <si>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</si>
  <si>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</si>
  <si>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</si>
  <si>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</si>
  <si>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</si>
  <si>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</si>
  <si>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</si>
  <si>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</si>
  <si>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</si>
  <si>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</si>
  <si>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</si>
  <si>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</si>
  <si>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</si>
  <si>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</si>
  <si>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</si>
  <si>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</si>
  <si>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</si>
  <si>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</si>
  <si>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</si>
  <si>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</si>
  <si>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</si>
  <si>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</si>
  <si>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</si>
  <si>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</si>
  <si>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</si>
  <si>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</si>
  <si>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</si>
  <si>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</si>
  <si>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</si>
  <si>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</si>
  <si>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</si>
  <si>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</si>
  <si>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</si>
  <si>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</si>
  <si>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</si>
  <si>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</si>
  <si>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</si>
  <si>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</si>
  <si>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</si>
  <si>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</si>
  <si>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</si>
  <si>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</si>
  <si>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</si>
  <si>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</si>
  <si>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</si>
  <si>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</si>
  <si>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</si>
  <si>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</si>
  <si>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</si>
  <si>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</si>
  <si>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</si>
  <si>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</si>
  <si>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</si>
  <si>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</si>
  <si>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</si>
  <si>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</si>
  <si>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</si>
  <si>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</si>
  <si>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</si>
  <si>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</si>
  <si>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</si>
  <si>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</si>
  <si>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</si>
  <si>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</si>
  <si>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</si>
  <si>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</si>
  <si>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</si>
  <si>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</si>
  <si>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</si>
  <si>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</si>
  <si>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</si>
  <si>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</si>
  <si>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</si>
  <si>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</si>
  <si>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</si>
  <si>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</si>
  <si>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</si>
  <si>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</si>
  <si>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</si>
  <si>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</si>
  <si>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</si>
  <si>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</si>
  <si>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</si>
  <si>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</si>
  <si>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</si>
  <si>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</si>
  <si>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</si>
  <si>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</si>
  <si>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</si>
  <si>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</si>
  <si>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</si>
  <si>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</si>
  <si>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</si>
  <si>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</si>
  <si>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</si>
  <si>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</si>
  <si>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</si>
  <si>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</si>
  <si>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</si>
  <si>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</si>
  <si>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</si>
  <si>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</si>
  <si>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</si>
  <si>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</si>
  <si>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</si>
  <si>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</si>
  <si>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</si>
  <si>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</si>
  <si>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</si>
  <si>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</si>
  <si>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</si>
  <si>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</si>
  <si>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</si>
  <si>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</si>
  <si>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</si>
  <si>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</si>
  <si>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</si>
  <si>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</si>
  <si>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</si>
  <si>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</si>
  <si>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</si>
  <si>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</si>
  <si>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</si>
  <si>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</si>
  <si>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</si>
  <si>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</si>
  <si>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</si>
  <si>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</si>
  <si>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</si>
  <si>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</si>
  <si>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</si>
  <si>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</si>
  <si>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</si>
  <si>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</si>
  <si>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</si>
  <si>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</si>
  <si>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</si>
  <si>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</si>
  <si>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</si>
  <si>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</si>
  <si>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</si>
  <si>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</si>
  <si>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</si>
  <si>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</si>
  <si>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</si>
  <si>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</si>
  <si>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</si>
  <si>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</si>
  <si>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</si>
  <si>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</si>
  <si>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</si>
  <si>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</si>
  <si>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</si>
  <si>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</si>
  <si>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</si>
  <si>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</si>
  <si>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</si>
  <si>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</si>
  <si>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</si>
  <si>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</si>
  <si>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</si>
  <si>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</si>
  <si>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</si>
  <si>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</si>
  <si>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</si>
  <si>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</si>
  <si>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</si>
  <si>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</si>
  <si>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</si>
  <si>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</si>
  <si>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</si>
  <si>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</si>
  <si>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</si>
  <si>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</si>
  <si>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</si>
  <si>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</si>
  <si>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</si>
  <si>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</si>
  <si>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</si>
  <si>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</si>
  <si>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</si>
  <si>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</si>
  <si>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</si>
  <si>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</si>
  <si>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</si>
  <si>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</si>
  <si>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</si>
  <si>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</si>
  <si>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</si>
  <si>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</si>
  <si>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</si>
  <si>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</si>
  <si>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</si>
  <si>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</si>
  <si>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</si>
  <si>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</si>
  <si>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</si>
  <si>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</si>
  <si>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</si>
  <si>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</si>
  <si>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</si>
  <si>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</si>
  <si>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</si>
  <si>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</si>
  <si>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</si>
  <si>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</si>
  <si>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</si>
  <si>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</si>
  <si>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</si>
  <si>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</si>
  <si>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</si>
  <si>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</si>
  <si>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</si>
  <si>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</si>
  <si>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</si>
  <si>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</si>
  <si>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</si>
  <si>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</si>
  <si>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</si>
  <si>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</si>
  <si>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</si>
  <si>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</si>
  <si>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</si>
  <si>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</si>
  <si>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</si>
  <si>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</si>
  <si>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</si>
  <si>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</si>
  <si>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</si>
  <si>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</si>
  <si>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</si>
  <si>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</si>
  <si>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</si>
  <si>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</si>
  <si>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</si>
  <si>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</si>
  <si>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</si>
  <si>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</si>
  <si>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</si>
  <si>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</si>
  <si>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</si>
  <si>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</si>
  <si>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</si>
  <si>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</si>
  <si>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</si>
  <si>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</si>
  <si>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</si>
  <si>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</si>
  <si>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</si>
  <si>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</si>
  <si>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</si>
  <si>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</si>
  <si>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</si>
  <si>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</si>
  <si>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</si>
  <si>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</si>
  <si>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</si>
  <si>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</si>
  <si>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</si>
  <si>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</si>
  <si>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</si>
  <si>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</si>
  <si>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</si>
  <si>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</si>
  <si>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</si>
  <si>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</si>
  <si>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</si>
  <si>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</si>
  <si>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</si>
  <si>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</si>
  <si>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</si>
  <si>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</si>
  <si>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</si>
  <si>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</si>
  <si>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</si>
  <si>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</si>
  <si>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</si>
  <si>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</si>
  <si>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</si>
  <si>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</si>
  <si>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</si>
  <si>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</si>
  <si>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</si>
  <si>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</si>
  <si>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</si>
  <si>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</si>
  <si>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</si>
  <si>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</si>
  <si>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</si>
  <si>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</si>
  <si>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</si>
  <si>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</si>
  <si>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</si>
  <si>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</si>
  <si>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</si>
  <si>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</si>
  <si>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</si>
  <si>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</si>
  <si>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</si>
  <si>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</si>
  <si>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</si>
  <si>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</si>
  <si>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</si>
  <si>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</si>
  <si>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</si>
  <si>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</si>
  <si>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</si>
  <si>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</si>
  <si>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</si>
  <si>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</si>
  <si>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</si>
  <si>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</si>
  <si>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</si>
  <si>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</si>
  <si>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</si>
  <si>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</si>
  <si>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</si>
  <si>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</si>
  <si>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</si>
  <si>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</si>
  <si>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</si>
  <si>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</si>
  <si>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</si>
  <si>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</si>
  <si>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</si>
  <si>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</si>
  <si>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</si>
  <si>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</si>
  <si>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</si>
  <si>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</si>
  <si>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</si>
  <si>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</si>
  <si>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</si>
  <si>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</si>
  <si>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</si>
  <si>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</si>
  <si>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</si>
  <si>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</si>
  <si>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</si>
  <si>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</si>
  <si>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</si>
  <si>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</si>
  <si>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</si>
  <si>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</si>
  <si>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</si>
  <si>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</si>
  <si>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</si>
  <si>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</si>
  <si>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</si>
  <si>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</si>
  <si>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</si>
  <si>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</si>
  <si>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</si>
  <si>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</si>
  <si>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</si>
  <si>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</si>
  <si>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</si>
  <si>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</si>
  <si>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</si>
  <si>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</si>
  <si>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</si>
  <si>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</si>
  <si>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</si>
  <si>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</si>
  <si>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</si>
  <si>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</si>
  <si>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</si>
  <si>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</si>
  <si>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</si>
  <si>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</si>
  <si>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</si>
  <si>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</si>
  <si>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</si>
  <si>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</si>
  <si>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</si>
  <si>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</si>
  <si>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</si>
  <si>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</si>
  <si>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</si>
  <si>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</si>
  <si>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</si>
  <si>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</si>
  <si>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</si>
  <si>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</si>
  <si>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</si>
  <si>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</si>
  <si>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</si>
  <si>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</si>
  <si>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</si>
  <si>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</si>
  <si>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</si>
  <si>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</si>
  <si>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</si>
  <si>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</si>
  <si>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</si>
  <si>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</si>
  <si>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</si>
  <si>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</si>
  <si>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</si>
  <si>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</si>
  <si>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</si>
  <si>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</si>
  <si>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</si>
  <si>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</si>
  <si>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</si>
  <si>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</si>
  <si>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</si>
  <si>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</si>
  <si>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</si>
  <si>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</si>
  <si>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</si>
  <si>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</si>
  <si>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</si>
  <si>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</si>
  <si>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</si>
  <si>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</si>
  <si>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</si>
  <si>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</si>
  <si>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</si>
  <si>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</si>
  <si>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</si>
  <si>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</si>
  <si>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</si>
  <si>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</si>
  <si>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</si>
  <si>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</si>
  <si>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</si>
  <si>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</si>
  <si>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</si>
  <si>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</si>
  <si>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</si>
  <si>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</si>
  <si>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</si>
  <si>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</si>
  <si>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</si>
  <si>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</si>
  <si>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</si>
  <si>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</si>
  <si>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</si>
  <si>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</si>
  <si>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</si>
  <si>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</si>
  <si>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</si>
  <si>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</si>
  <si>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</si>
  <si>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</si>
  <si>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</si>
  <si>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</si>
  <si>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</si>
  <si>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</si>
  <si>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</si>
  <si>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</si>
  <si>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</si>
  <si>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</si>
  <si>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</si>
  <si>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</si>
  <si>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</si>
  <si>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</si>
  <si>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</si>
  <si>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</si>
  <si>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</si>
  <si>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</si>
  <si>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</si>
  <si>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</si>
  <si>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</si>
  <si>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</si>
  <si>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</si>
  <si>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</si>
  <si>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</si>
  <si>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</si>
  <si>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</si>
  <si>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</si>
  <si>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</si>
  <si>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</si>
  <si>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</si>
  <si>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</si>
  <si>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</si>
  <si>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</si>
  <si>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</si>
  <si>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</si>
  <si>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</si>
  <si>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</si>
  <si>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</si>
  <si>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</si>
  <si>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</si>
  <si>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</si>
  <si>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</si>
  <si>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</si>
  <si>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</si>
  <si>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</si>
  <si>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</si>
  <si>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</si>
  <si>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</si>
  <si>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</si>
  <si>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</si>
  <si>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</si>
  <si>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</si>
  <si>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</si>
  <si>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</si>
  <si>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</si>
  <si>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</si>
  <si>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</si>
  <si>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</si>
  <si>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</si>
  <si>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</si>
  <si>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</si>
  <si>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</si>
  <si>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</si>
  <si>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</si>
  <si>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</si>
  <si>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</si>
  <si>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</si>
  <si>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</si>
  <si>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</si>
  <si>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</si>
  <si>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</si>
  <si>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</si>
  <si>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</si>
  <si>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</si>
  <si>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</si>
  <si>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</si>
  <si>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</si>
  <si>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</si>
  <si>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</si>
  <si>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</si>
  <si>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</si>
  <si>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</si>
  <si>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</si>
  <si>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</si>
  <si>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</si>
  <si>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</si>
  <si>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</si>
  <si>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</si>
  <si>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</si>
  <si>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</si>
  <si>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</si>
  <si>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</si>
  <si>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</si>
  <si>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</si>
  <si>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</si>
  <si>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</si>
  <si>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</si>
  <si>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</si>
  <si>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</si>
  <si>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</si>
  <si>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</si>
  <si>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</si>
  <si>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</si>
  <si>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</si>
  <si>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</si>
  <si>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</si>
  <si>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</si>
  <si>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</si>
  <si>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</si>
  <si>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</si>
  <si>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</si>
  <si>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</si>
  <si>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</si>
  <si>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</si>
  <si>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</si>
  <si>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</si>
  <si>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</si>
  <si>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</si>
  <si>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</si>
  <si>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</si>
  <si>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</si>
  <si>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</si>
  <si>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</si>
  <si>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</si>
  <si>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</si>
  <si>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</si>
  <si>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</si>
  <si>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</si>
  <si>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</si>
  <si>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</si>
  <si>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</si>
  <si>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</si>
  <si>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</si>
  <si>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</si>
  <si>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</si>
  <si>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</si>
  <si>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</si>
  <si>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</si>
  <si>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</si>
  <si>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</si>
  <si>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</si>
  <si>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</si>
  <si>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</si>
  <si>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</si>
  <si>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</si>
  <si>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</si>
  <si>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</si>
  <si>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</si>
  <si>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</si>
  <si>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</si>
  <si>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</si>
  <si>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</si>
  <si>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</si>
  <si>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</si>
  <si>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</si>
  <si>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</si>
  <si>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</si>
  <si>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</si>
  <si>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</si>
  <si>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</si>
  <si>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</si>
  <si>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</si>
  <si>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</si>
  <si>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</si>
  <si>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</si>
  <si>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</si>
  <si>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</si>
  <si>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</si>
  <si>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</si>
  <si>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</si>
  <si>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</si>
  <si>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</si>
  <si>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</si>
  <si>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</si>
  <si>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</si>
  <si>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</si>
  <si>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</si>
  <si>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</si>
  <si>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</si>
  <si>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</si>
  <si>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</si>
  <si>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</si>
  <si>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</si>
  <si>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</si>
  <si>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</si>
  <si>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</si>
  <si>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</si>
  <si>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</si>
  <si>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</si>
  <si>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</si>
  <si>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</si>
  <si>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</si>
  <si>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</si>
  <si>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</si>
  <si>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</si>
  <si>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</si>
  <si>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</si>
  <si>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</si>
  <si>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</si>
  <si>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</si>
  <si>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</si>
  <si>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</si>
  <si>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</si>
  <si>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</si>
  <si>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</si>
  <si>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</si>
  <si>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</si>
  <si>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</si>
  <si>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</si>
  <si>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</si>
  <si>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</si>
  <si>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</si>
  <si>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</si>
  <si>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</si>
  <si>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</si>
  <si>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</si>
  <si>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</si>
  <si>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</si>
  <si>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</si>
  <si>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</si>
  <si>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</si>
  <si>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</si>
  <si>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</si>
  <si>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</si>
  <si>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</si>
  <si>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</si>
  <si>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</si>
  <si>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</si>
  <si>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</si>
  <si>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</si>
  <si>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</si>
  <si>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</si>
  <si>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</si>
  <si>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</si>
  <si>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</si>
  <si>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</si>
  <si>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</si>
  <si>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</si>
  <si>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</si>
  <si>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</si>
  <si>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</si>
  <si>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</si>
  <si>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</si>
  <si>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</si>
  <si>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</si>
  <si>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</si>
  <si>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</si>
  <si>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</si>
  <si>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</si>
  <si>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</si>
  <si>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</si>
  <si>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</si>
  <si>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</si>
  <si>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</si>
  <si>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</si>
  <si>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</si>
  <si>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</si>
  <si>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</si>
  <si>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</si>
  <si>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</si>
  <si>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</si>
  <si>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</si>
  <si>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</si>
  <si>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</si>
  <si>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</si>
  <si>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</si>
  <si>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</si>
  <si>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</si>
  <si>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</si>
  <si>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</si>
  <si>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</si>
  <si>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</si>
  <si>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</si>
  <si>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</si>
  <si>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</si>
  <si>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</si>
  <si>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</si>
  <si>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</si>
  <si>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</si>
  <si>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</si>
  <si>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</si>
  <si>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</si>
  <si>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</si>
  <si>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</si>
  <si>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</si>
  <si>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</si>
  <si>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</si>
  <si>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</si>
  <si>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</si>
  <si>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</si>
  <si>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</si>
  <si>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</si>
  <si>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</si>
  <si>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</si>
  <si>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</si>
  <si>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</si>
  <si>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</si>
  <si>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</si>
  <si>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</si>
  <si>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</si>
  <si>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</si>
  <si>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</si>
  <si>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</si>
  <si>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</si>
  <si>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</si>
  <si>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</si>
  <si>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</si>
  <si>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</si>
  <si>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</si>
  <si>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</si>
  <si>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</si>
  <si>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</si>
  <si>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</si>
  <si>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</si>
  <si>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</si>
  <si>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</si>
  <si>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</si>
  <si>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</si>
  <si>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</si>
  <si>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</si>
  <si>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</si>
  <si>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</si>
  <si>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</si>
  <si>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</si>
  <si>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</si>
  <si>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</si>
  <si>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</si>
  <si>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</si>
  <si>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</si>
  <si>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</si>
  <si>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</si>
  <si>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</si>
  <si>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</si>
  <si>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</si>
  <si>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</si>
  <si>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</si>
  <si>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</si>
  <si>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</si>
  <si>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</si>
  <si>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</si>
  <si>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</si>
  <si>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</si>
  <si>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</si>
  <si>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</si>
  <si>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</si>
  <si>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</si>
  <si>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</si>
  <si>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</si>
  <si>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</si>
  <si>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</si>
  <si>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</si>
  <si>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</si>
  <si>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</si>
  <si>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</si>
  <si>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</si>
  <si>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</si>
  <si>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</si>
  <si>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</si>
  <si>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</si>
  <si>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</si>
  <si>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</si>
  <si>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</si>
  <si>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</si>
  <si>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</si>
  <si>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</si>
  <si>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</si>
  <si>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</si>
  <si>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</si>
  <si>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</si>
  <si>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</si>
  <si>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</si>
  <si>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</si>
  <si>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</si>
  <si>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</si>
  <si>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</si>
  <si>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</si>
  <si>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</si>
  <si>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</si>
  <si>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</si>
  <si>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</si>
  <si>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</si>
  <si>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</si>
  <si>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</si>
  <si>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</si>
  <si>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</si>
  <si>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</si>
  <si>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</si>
  <si>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</si>
  <si>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</si>
  <si>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</si>
  <si>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</si>
  <si>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</si>
  <si>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</si>
  <si>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</si>
  <si>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</si>
  <si>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</si>
  <si>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</si>
  <si>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</si>
  <si>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</si>
  <si>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</si>
  <si>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</si>
  <si>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</si>
  <si>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</si>
  <si>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</si>
  <si>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</si>
  <si>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</si>
  <si>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</si>
  <si>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</si>
  <si>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</si>
  <si>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</si>
  <si>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</si>
  <si>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</si>
  <si>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</si>
  <si>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</si>
  <si>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</si>
  <si>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</si>
  <si>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</si>
  <si>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</si>
  <si>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</si>
  <si>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</si>
  <si>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</si>
  <si>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</si>
  <si>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</si>
  <si>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</si>
  <si>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</si>
  <si>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</si>
  <si>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</si>
  <si>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</si>
  <si>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</si>
  <si>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</si>
  <si>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</si>
  <si>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</si>
  <si>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</si>
  <si>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</si>
  <si>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</si>
  <si>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</si>
  <si>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</si>
  <si>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</si>
  <si>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</si>
  <si>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</si>
  <si>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</si>
  <si>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</si>
  <si>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</si>
  <si>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</si>
  <si>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</si>
  <si>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</si>
  <si>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</si>
  <si>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</si>
  <si>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</si>
  <si>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</si>
  <si>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</si>
  <si>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</si>
  <si>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</si>
  <si>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</si>
  <si>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</si>
  <si>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</si>
  <si>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</si>
  <si>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</si>
  <si>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</si>
  <si>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</si>
  <si>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</si>
  <si>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</si>
  <si>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</si>
  <si>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</si>
  <si>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</si>
  <si>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</si>
  <si>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</si>
  <si>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</si>
  <si>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</si>
  <si>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</si>
  <si>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</si>
  <si>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</si>
  <si>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</si>
  <si>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</si>
  <si>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</si>
  <si>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</si>
  <si>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</si>
  <si>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</si>
  <si>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</si>
  <si>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</si>
  <si>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</si>
  <si>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</si>
  <si>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</si>
  <si>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</si>
  <si>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</si>
  <si>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</si>
  <si>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</si>
  <si>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</si>
  <si>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</si>
  <si>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</si>
  <si>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</si>
  <si>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</si>
  <si>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</si>
  <si>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</si>
  <si>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</si>
  <si>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</si>
  <si>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</si>
  <si>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</si>
  <si>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</si>
  <si>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</si>
  <si>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</si>
  <si>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</si>
  <si>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</si>
  <si>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</si>
  <si>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</si>
  <si>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</si>
  <si>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</si>
  <si>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</si>
  <si>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</si>
  <si>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</si>
  <si>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</si>
  <si>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</si>
  <si>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</si>
  <si>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</si>
  <si>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</si>
  <si>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</si>
  <si>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</si>
  <si>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</si>
  <si>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</si>
  <si>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</si>
  <si>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</si>
  <si>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</si>
  <si>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</si>
  <si>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</si>
  <si>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</si>
  <si>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</si>
  <si>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</si>
  <si>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</si>
  <si>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</si>
  <si>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</si>
  <si>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</si>
  <si>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</si>
  <si>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</si>
  <si>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</si>
  <si>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</si>
  <si>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</si>
  <si>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</si>
  <si>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</si>
  <si>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</si>
  <si>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</si>
  <si>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</si>
  <si>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</si>
  <si>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</si>
  <si>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</si>
  <si>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</si>
  <si>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</si>
  <si>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</si>
  <si>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</si>
  <si>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</si>
  <si>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</si>
  <si>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</si>
  <si>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</si>
  <si>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</si>
  <si>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</si>
  <si>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</si>
  <si>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</si>
  <si>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</si>
  <si>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</si>
  <si>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</si>
  <si>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</si>
  <si>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</si>
  <si>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</si>
  <si>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</si>
  <si>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</si>
  <si>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</si>
  <si>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</si>
  <si>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</si>
  <si>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</si>
  <si>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</si>
  <si>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</si>
  <si>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</si>
  <si>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</si>
  <si>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</si>
  <si>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</si>
  <si>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</si>
  <si>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</si>
  <si>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</si>
  <si>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</si>
  <si>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</si>
  <si>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</si>
  <si>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</si>
  <si>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</si>
  <si>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</si>
  <si>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</si>
  <si>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</si>
  <si>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</si>
  <si>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</si>
  <si>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</si>
  <si>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</si>
  <si>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</si>
  <si>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</si>
  <si>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</si>
  <si>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</si>
  <si>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</si>
  <si>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</si>
  <si>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</si>
  <si>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</si>
  <si>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</si>
  <si>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</si>
  <si>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</si>
  <si>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</si>
  <si>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</si>
  <si>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</si>
  <si>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</si>
  <si>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</si>
  <si>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</si>
  <si>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</si>
  <si>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</si>
  <si>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</si>
  <si>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</si>
  <si>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</si>
  <si>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</si>
  <si>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</si>
  <si>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</si>
  <si>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</si>
  <si>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</si>
  <si>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</si>
  <si>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</si>
  <si>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</si>
  <si>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</si>
  <si>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</si>
  <si>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</si>
  <si>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</si>
  <si>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</si>
  <si>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</si>
  <si>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</si>
  <si>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</si>
  <si>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</si>
  <si>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</si>
  <si>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</si>
  <si>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</si>
  <si>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</si>
  <si>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</si>
  <si>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</si>
  <si>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</si>
  <si>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</si>
  <si>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</si>
  <si>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</si>
  <si>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</si>
  <si>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</si>
  <si>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</si>
  <si>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</si>
  <si>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</si>
  <si>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</si>
  <si>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</si>
  <si>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</si>
  <si>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</si>
  <si>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</si>
  <si>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</si>
  <si>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</si>
  <si>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</si>
  <si>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</si>
  <si>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</si>
  <si>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</si>
  <si>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</si>
  <si>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</si>
  <si>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</si>
  <si>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</si>
  <si>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</si>
  <si>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</si>
  <si>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</si>
  <si>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</si>
  <si>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</si>
  <si>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</si>
  <si>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</si>
  <si>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</si>
  <si>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</si>
  <si>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</si>
  <si>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</si>
  <si>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</si>
  <si>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</si>
  <si>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</si>
  <si>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</si>
  <si>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</si>
  <si>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</si>
  <si>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</si>
  <si>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</si>
  <si>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</si>
  <si>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</si>
  <si>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</si>
  <si>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</si>
  <si>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</si>
  <si>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</si>
  <si>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</si>
  <si>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</si>
  <si>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</si>
  <si>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</si>
  <si>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</si>
  <si>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</si>
  <si>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</si>
  <si>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</si>
  <si>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</si>
  <si>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</si>
  <si>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</si>
  <si>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</si>
  <si>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</si>
  <si>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</si>
  <si>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</si>
  <si>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</si>
  <si>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</si>
  <si>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</si>
  <si>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</si>
  <si>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</si>
  <si>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</si>
  <si>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</si>
  <si>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</si>
  <si>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</si>
  <si>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</si>
  <si>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</si>
  <si>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</si>
  <si>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</si>
  <si>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</si>
  <si>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</si>
  <si>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</si>
  <si>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</si>
  <si>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</si>
  <si>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</si>
  <si>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</si>
  <si>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</si>
  <si>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</si>
  <si>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</si>
  <si>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</si>
  <si>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</si>
  <si>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</si>
  <si>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</si>
  <si>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</si>
  <si>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</si>
  <si>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</si>
  <si>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</si>
  <si>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</si>
  <si>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</si>
  <si>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</si>
  <si>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</si>
  <si>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</si>
  <si>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</si>
  <si>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</si>
  <si>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</si>
  <si>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</si>
  <si>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</si>
  <si>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</si>
  <si>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</si>
  <si>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</si>
  <si>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</si>
  <si>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</si>
  <si>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</si>
  <si>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</si>
  <si>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</si>
  <si>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</si>
  <si>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</si>
  <si>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</si>
  <si>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</si>
  <si>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</si>
  <si>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</si>
  <si>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</si>
  <si>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</si>
  <si>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</si>
  <si>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</si>
  <si>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</si>
  <si>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</si>
  <si>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</si>
  <si>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</si>
  <si>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</si>
  <si>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</si>
  <si>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</si>
  <si>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</si>
  <si>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</si>
  <si>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</si>
  <si>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</si>
  <si>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</si>
  <si>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</si>
  <si>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</si>
  <si>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</si>
  <si>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</si>
  <si>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</si>
  <si>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</si>
  <si>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</si>
  <si>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</si>
  <si>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</si>
  <si>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</si>
  <si>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</si>
  <si>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</si>
  <si>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</si>
  <si>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</si>
  <si>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</si>
  <si>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</si>
  <si>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</si>
  <si>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</si>
  <si>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</si>
  <si>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</si>
  <si>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</si>
  <si>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</si>
  <si>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</si>
  <si>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</si>
  <si>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</si>
  <si>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</si>
  <si>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</si>
  <si>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</si>
  <si>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</si>
  <si>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</si>
  <si>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</si>
  <si>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</si>
  <si>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</si>
  <si>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</si>
  <si>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</si>
  <si>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</si>
  <si>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</si>
  <si>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</si>
  <si>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</si>
  <si>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</si>
  <si>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</si>
  <si>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</si>
  <si>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</si>
  <si>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</si>
  <si>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</si>
  <si>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</si>
  <si>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</si>
  <si>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</si>
  <si>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</si>
  <si>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</si>
  <si>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</si>
  <si>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</si>
  <si>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</si>
  <si>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</si>
  <si>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</si>
  <si>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</si>
  <si>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</si>
  <si>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</si>
  <si>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</si>
  <si>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</si>
  <si>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</si>
  <si>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</si>
  <si>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</si>
  <si>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</si>
  <si>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</si>
  <si>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</si>
  <si>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</si>
  <si>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</si>
  <si>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</si>
  <si>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</si>
  <si>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</si>
  <si>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</si>
  <si>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</si>
  <si>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</si>
  <si>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</si>
  <si>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</si>
  <si>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</si>
  <si>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</si>
  <si>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</si>
  <si>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</si>
  <si>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</si>
  <si>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</si>
  <si>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</si>
  <si>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</si>
  <si>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</si>
  <si>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</si>
  <si>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</si>
  <si>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</si>
  <si>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</si>
  <si>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</si>
  <si>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</si>
  <si>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</si>
  <si>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</si>
  <si>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</si>
  <si>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</si>
  <si>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</si>
  <si>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</si>
  <si>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</si>
  <si>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</si>
  <si>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</si>
  <si>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</si>
  <si>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</si>
  <si>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</si>
  <si>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</si>
  <si>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</si>
  <si>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</si>
  <si>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</si>
  <si>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</si>
  <si>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</si>
  <si>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</si>
  <si>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</si>
  <si>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</si>
  <si>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</si>
  <si>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</si>
  <si>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</si>
  <si>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</si>
  <si>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</si>
  <si>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</si>
  <si>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</si>
  <si>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</si>
  <si>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</si>
  <si>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</si>
  <si>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</si>
  <si>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</si>
  <si>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</si>
  <si>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</si>
  <si>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</si>
  <si>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</si>
  <si>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</si>
  <si>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</si>
  <si>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</si>
  <si>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</si>
  <si>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</si>
  <si>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</si>
  <si>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</si>
  <si>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</si>
  <si>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</si>
  <si>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</si>
  <si>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</si>
  <si>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</si>
  <si>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</si>
  <si>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</si>
  <si>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</si>
  <si>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</si>
  <si>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</si>
  <si>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</si>
  <si>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</si>
  <si>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</si>
  <si>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</si>
  <si>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</si>
  <si>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</si>
  <si>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</si>
  <si>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</si>
  <si>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</si>
  <si>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</si>
  <si>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</si>
  <si>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</si>
  <si>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</si>
  <si>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</si>
  <si>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</si>
  <si>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</si>
  <si>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</si>
  <si>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</si>
  <si>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</si>
  <si>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</si>
  <si>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</si>
  <si>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</si>
  <si>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</si>
  <si>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</si>
  <si>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</si>
  <si>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</si>
  <si>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</si>
  <si>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</si>
  <si>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</si>
  <si>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</si>
  <si>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</si>
  <si>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</si>
  <si>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</si>
  <si>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</si>
  <si>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</si>
  <si>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</si>
  <si>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</si>
  <si>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</si>
  <si>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</si>
  <si>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</si>
  <si>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</si>
  <si>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</si>
  <si>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</si>
  <si>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</si>
  <si>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</si>
  <si>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</si>
  <si>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</si>
  <si>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</si>
  <si>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</si>
  <si>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</si>
  <si>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</si>
  <si>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</si>
  <si>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</si>
  <si>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</si>
  <si>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</si>
  <si>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</si>
  <si>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</si>
  <si>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</si>
  <si>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</si>
  <si>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</si>
  <si>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</si>
  <si>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</si>
  <si>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</si>
  <si>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</si>
  <si>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</si>
  <si>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</si>
  <si>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</si>
  <si>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</si>
  <si>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</si>
  <si>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</si>
  <si>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</si>
  <si>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</si>
  <si>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</si>
  <si>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</si>
  <si>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</si>
  <si>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</si>
  <si>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</si>
  <si>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</si>
  <si>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</si>
  <si>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</si>
  <si>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</si>
  <si>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</si>
  <si>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</si>
  <si>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</si>
  <si>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</si>
  <si>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</si>
  <si>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</si>
  <si>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</si>
  <si>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</si>
  <si>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</si>
  <si>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</si>
  <si>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</si>
  <si>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</si>
  <si>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</si>
  <si>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</si>
  <si>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</si>
  <si>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</si>
  <si>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</si>
  <si>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</si>
  <si>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</si>
  <si>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</si>
  <si>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</si>
  <si>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</si>
  <si>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</si>
  <si>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</si>
  <si>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</si>
  <si>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</si>
  <si>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</si>
  <si>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</si>
  <si>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</si>
  <si>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</si>
  <si>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</si>
  <si>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</si>
  <si>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</si>
  <si>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</si>
  <si>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</si>
  <si>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</si>
  <si>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</si>
  <si>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</si>
  <si>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</si>
  <si>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</si>
  <si>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</si>
  <si>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</si>
  <si>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</si>
  <si>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</si>
  <si>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</si>
  <si>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</si>
  <si>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</si>
  <si>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</si>
  <si>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</si>
  <si>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</si>
  <si>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</si>
  <si>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</si>
  <si>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</si>
  <si>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</si>
  <si>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</si>
  <si>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</si>
  <si>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</si>
  <si>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</si>
  <si>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</si>
  <si>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</si>
  <si>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</si>
  <si>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</si>
  <si>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</si>
  <si>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</si>
  <si>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</si>
  <si>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</si>
  <si>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</si>
  <si>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</si>
  <si>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</si>
  <si>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</si>
  <si>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</si>
  <si>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</si>
  <si>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</si>
  <si>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</si>
  <si>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</si>
  <si>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</si>
  <si>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</si>
  <si>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</si>
  <si>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</si>
  <si>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</si>
  <si>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</si>
  <si>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</si>
  <si>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</si>
  <si>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</si>
  <si>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</si>
  <si>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</si>
  <si>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</si>
  <si>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</si>
  <si>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</si>
  <si>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</si>
  <si>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</si>
  <si>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</si>
  <si>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</si>
  <si>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</si>
  <si>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</si>
  <si>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</si>
  <si>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</si>
  <si>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</si>
  <si>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</si>
  <si>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</si>
  <si>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</si>
  <si>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</si>
  <si>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</si>
  <si>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</si>
  <si>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</si>
  <si>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</si>
  <si>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</si>
  <si>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</si>
  <si>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</si>
  <si>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</si>
  <si>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</si>
  <si>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</si>
  <si>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</si>
  <si>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</si>
  <si>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</si>
  <si>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</si>
  <si>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</si>
  <si>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</si>
  <si>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</si>
  <si>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</si>
  <si>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</si>
  <si>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</si>
  <si>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</si>
  <si>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</si>
  <si>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</si>
  <si>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</si>
  <si>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</si>
  <si>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</si>
  <si>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</si>
  <si>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</si>
  <si>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</si>
  <si>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</si>
  <si>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</si>
  <si>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</si>
  <si>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</si>
  <si>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</si>
  <si>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</si>
  <si>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</si>
  <si>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</si>
  <si>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</si>
  <si>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</si>
  <si>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</si>
  <si>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</si>
  <si>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</si>
  <si>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</si>
  <si>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</si>
  <si>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</si>
  <si>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</si>
  <si>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</si>
  <si>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</si>
  <si>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</si>
  <si>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</si>
  <si>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</si>
  <si>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</si>
  <si>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</si>
  <si>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</si>
  <si>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</si>
  <si>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</si>
  <si>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</si>
  <si>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</si>
  <si>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</si>
  <si>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</si>
  <si>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</si>
  <si>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</si>
  <si>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</si>
  <si>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</si>
  <si>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</si>
  <si>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</si>
  <si>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</si>
  <si>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</si>
  <si>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</si>
  <si>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</si>
  <si>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</si>
  <si>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</si>
  <si>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</si>
  <si>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</si>
  <si>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</si>
  <si>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</si>
  <si>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</si>
  <si>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</si>
  <si>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</si>
  <si>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</si>
  <si>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</si>
  <si>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</si>
  <si>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</si>
  <si>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</si>
  <si>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</si>
  <si>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</si>
  <si>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</si>
  <si>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</si>
  <si>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</si>
  <si>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</si>
  <si>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</si>
  <si>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</si>
  <si>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</si>
  <si>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</si>
  <si>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</si>
  <si>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</si>
  <si>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</si>
  <si>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</si>
  <si>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</si>
  <si>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</si>
  <si>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</si>
  <si>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</si>
  <si>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</si>
  <si>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</si>
  <si>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</si>
  <si>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</si>
  <si>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</si>
  <si>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</si>
  <si>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</si>
  <si>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</si>
  <si>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</si>
  <si>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</si>
  <si>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</si>
  <si>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</si>
  <si>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</si>
  <si>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</si>
  <si>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</si>
  <si>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</si>
  <si>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</si>
  <si>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</si>
  <si>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</si>
  <si>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</si>
  <si>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</si>
  <si>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</si>
  <si>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</si>
  <si>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</si>
  <si>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</si>
  <si>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</si>
  <si>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</si>
  <si>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</si>
  <si>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</si>
  <si>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</si>
  <si>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</si>
  <si>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</si>
  <si>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</si>
  <si>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</si>
  <si>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</si>
  <si>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</si>
  <si>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</si>
  <si>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</si>
  <si>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</si>
  <si>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</si>
  <si>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</si>
  <si>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</si>
  <si>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</si>
  <si>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</si>
  <si>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</si>
  <si>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</si>
  <si>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</si>
  <si>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</si>
  <si>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</si>
  <si>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</si>
  <si>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</si>
  <si>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</si>
  <si>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</si>
  <si>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</si>
  <si>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</si>
  <si>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</si>
  <si>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</si>
  <si>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</si>
  <si>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</si>
  <si>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</si>
  <si>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</si>
  <si>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</si>
  <si>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</si>
  <si>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</si>
  <si>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</si>
  <si>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</si>
  <si>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</si>
  <si>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</si>
  <si>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</si>
  <si>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</si>
  <si>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</si>
  <si>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</si>
  <si>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</si>
  <si>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</si>
  <si>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</si>
  <si>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</si>
  <si>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</si>
  <si>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</si>
  <si>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</si>
  <si>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</si>
  <si>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</si>
  <si>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</si>
  <si>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</si>
  <si>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</si>
  <si>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</si>
  <si>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</si>
  <si>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</si>
  <si>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</si>
  <si>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</si>
  <si>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</si>
  <si>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</si>
  <si>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</si>
  <si>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</si>
  <si>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</si>
  <si>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</si>
  <si>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</si>
  <si>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</si>
  <si>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</si>
  <si>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</si>
  <si>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</si>
  <si>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</si>
  <si>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</si>
  <si>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</si>
  <si>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</si>
  <si>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</si>
  <si>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</si>
  <si>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</si>
  <si>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</si>
  <si>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</si>
  <si>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</si>
  <si>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</si>
  <si>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</si>
  <si>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</si>
  <si>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</si>
  <si>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</si>
  <si>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</si>
  <si>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</si>
  <si>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</si>
  <si>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</si>
  <si>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</si>
  <si>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</si>
  <si>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</si>
  <si>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</si>
  <si>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</si>
  <si>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</si>
  <si>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</si>
  <si>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</si>
  <si>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</si>
  <si>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</si>
  <si>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</si>
  <si>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</si>
  <si>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</si>
  <si>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</si>
  <si>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</si>
  <si>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</si>
  <si>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</si>
  <si>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</si>
  <si>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</si>
  <si>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</si>
  <si>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</si>
  <si>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</si>
  <si>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</si>
  <si>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</si>
  <si>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</si>
  <si>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</si>
  <si>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</si>
  <si>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</si>
  <si>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</si>
  <si>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</si>
  <si>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</si>
  <si>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</si>
  <si>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</si>
  <si>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</si>
  <si>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</si>
  <si>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</si>
  <si>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</si>
  <si>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</si>
  <si>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</si>
  <si>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</si>
  <si>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</si>
  <si>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</si>
  <si>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</si>
  <si>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</si>
  <si>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</si>
  <si>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</si>
  <si>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</si>
  <si>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</si>
  <si>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</si>
  <si>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</si>
  <si>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</si>
  <si>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</si>
  <si>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</si>
  <si>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</si>
  <si>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</si>
  <si>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</si>
  <si>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</si>
  <si>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</si>
  <si>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</si>
  <si>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</si>
  <si>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</si>
  <si>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</si>
  <si>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</si>
  <si>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</si>
  <si>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</si>
  <si>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</si>
  <si>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</si>
  <si>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</si>
  <si>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</si>
  <si>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</si>
  <si>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</si>
  <si>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</si>
  <si>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</si>
  <si>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</si>
  <si>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</si>
  <si>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</si>
  <si>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</si>
  <si>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</si>
  <si>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</si>
  <si>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</si>
  <si>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</si>
  <si>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</si>
  <si>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</si>
  <si>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</si>
  <si>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</si>
  <si>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</si>
  <si>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</si>
  <si>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</si>
  <si>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</si>
  <si>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</si>
  <si>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</si>
  <si>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</si>
  <si>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</si>
  <si>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</si>
  <si>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</si>
  <si>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</si>
  <si>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</si>
  <si>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</si>
  <si>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</si>
  <si>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</si>
  <si>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</si>
  <si>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</si>
  <si>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</si>
  <si>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</si>
  <si>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</si>
  <si>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</si>
  <si>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</si>
  <si>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</si>
  <si>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</si>
  <si>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</si>
  <si>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</si>
  <si>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</si>
  <si>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</si>
  <si>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</si>
  <si>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</si>
  <si>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</si>
  <si>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</si>
  <si>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</si>
  <si>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</si>
  <si>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</si>
  <si>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</si>
  <si>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</si>
  <si>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</si>
  <si>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</si>
  <si>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</si>
  <si>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</si>
  <si>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</si>
  <si>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</si>
  <si>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</si>
  <si>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</si>
  <si>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</si>
  <si>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</si>
  <si>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</si>
  <si>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</si>
  <si>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</si>
  <si>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</si>
  <si>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</si>
  <si>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</si>
  <si>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</si>
  <si>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</si>
  <si>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</si>
  <si>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</si>
  <si>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</si>
  <si>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</si>
  <si>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</si>
  <si>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</si>
  <si>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</si>
  <si>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</si>
  <si>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</si>
  <si>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</si>
  <si>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</si>
  <si>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</si>
  <si>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</si>
  <si>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</si>
  <si>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</si>
  <si>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</si>
  <si>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</si>
  <si>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</si>
  <si>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</si>
  <si>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</si>
  <si>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</si>
  <si>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</si>
  <si>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</si>
  <si>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</si>
  <si>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</si>
  <si>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</si>
  <si>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</si>
  <si>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</si>
  <si>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</si>
  <si>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</si>
  <si>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</si>
  <si>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</si>
  <si>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</si>
  <si>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</si>
  <si>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</si>
  <si>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</si>
  <si>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</si>
  <si>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</si>
  <si>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</si>
  <si>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</si>
  <si>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</si>
  <si>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</si>
  <si>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</si>
  <si>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</si>
  <si>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</si>
  <si>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</si>
  <si>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</si>
  <si>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</si>
  <si>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</si>
  <si>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</si>
  <si>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</si>
  <si>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</si>
  <si>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</si>
  <si>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</si>
  <si>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</si>
  <si>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</si>
  <si>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</si>
  <si>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</si>
  <si>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</si>
  <si>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</si>
  <si>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</si>
  <si>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</si>
  <si>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</si>
  <si>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</si>
  <si>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</si>
  <si>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</si>
  <si>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</si>
  <si>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</si>
  <si>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</si>
  <si>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</si>
  <si>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</si>
  <si>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</si>
  <si>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</si>
  <si>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</si>
  <si>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</si>
  <si>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</si>
  <si>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</si>
  <si>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</si>
  <si>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</si>
  <si>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</si>
  <si>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</si>
  <si>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</si>
  <si>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</si>
  <si>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</si>
  <si>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</si>
  <si>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</si>
  <si>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</si>
  <si>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</si>
  <si>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</si>
  <si>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</si>
  <si>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</si>
  <si>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</si>
  <si>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</si>
  <si>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</si>
  <si>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</si>
  <si>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</si>
  <si>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</si>
  <si>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</si>
  <si>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</si>
  <si>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</si>
  <si>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</si>
  <si>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</si>
  <si>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</si>
  <si>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</si>
  <si>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</si>
  <si>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</si>
  <si>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</si>
  <si>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</si>
  <si>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</si>
  <si>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</si>
  <si>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</si>
  <si>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</si>
  <si>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</si>
  <si>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</si>
  <si>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</si>
  <si>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</si>
  <si>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</si>
  <si>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</si>
  <si>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</si>
  <si>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</si>
  <si>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</si>
  <si>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</si>
  <si>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</si>
  <si>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</si>
  <si>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</si>
  <si>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</si>
  <si>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</si>
  <si>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</si>
  <si>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</si>
  <si>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</si>
  <si>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</si>
  <si>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</si>
  <si>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</si>
  <si>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</si>
  <si>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</si>
  <si>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</si>
  <si>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</si>
  <si>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</si>
  <si>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</si>
  <si>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</si>
  <si>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</si>
  <si>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</si>
  <si>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</si>
  <si>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</si>
  <si>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</si>
  <si>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</si>
  <si>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</si>
  <si>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</si>
  <si>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</si>
  <si>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</si>
  <si>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</si>
  <si>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</si>
  <si>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</si>
  <si>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</si>
  <si>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</si>
  <si>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</si>
  <si>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</si>
  <si>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</si>
  <si>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</si>
  <si>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</si>
  <si>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</si>
  <si>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</si>
  <si>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</si>
  <si>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</si>
  <si>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</si>
  <si>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</si>
  <si>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</si>
  <si>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</si>
  <si>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</si>
  <si>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</si>
  <si>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</si>
  <si>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</si>
  <si>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</si>
  <si>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</si>
  <si>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</si>
  <si>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</si>
  <si>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</si>
  <si>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</si>
  <si>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</si>
  <si>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</si>
  <si>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</si>
  <si>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</si>
  <si>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</si>
  <si>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</si>
  <si>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</si>
  <si>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</si>
  <si>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</si>
  <si>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</si>
  <si>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</si>
  <si>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</si>
  <si>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</si>
  <si>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</si>
  <si>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</si>
  <si>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</si>
  <si>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</si>
  <si>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</si>
  <si>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</si>
  <si>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</si>
  <si>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</si>
  <si>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</si>
  <si>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</si>
  <si>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</si>
  <si>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</si>
  <si>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</si>
  <si>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</si>
  <si>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</si>
  <si>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</si>
  <si>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</si>
  <si>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</si>
  <si>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</si>
  <si>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</si>
  <si>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</si>
  <si>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</si>
  <si>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</si>
  <si>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</si>
  <si>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</si>
  <si>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</si>
  <si>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</si>
  <si>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</si>
  <si>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</si>
  <si>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</si>
  <si>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</si>
  <si>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</si>
  <si>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</si>
  <si>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</si>
  <si>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</si>
  <si>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</si>
  <si>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</si>
  <si>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</si>
  <si>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</si>
  <si>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</si>
  <si>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</si>
  <si>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</si>
  <si>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</si>
  <si>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</si>
  <si>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</si>
  <si>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</si>
  <si>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</si>
  <si>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</si>
  <si>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</si>
  <si>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</si>
  <si>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</si>
  <si>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</si>
  <si>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</si>
  <si>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</si>
  <si>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</si>
  <si>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</si>
  <si>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</si>
  <si>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</si>
  <si>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</si>
  <si>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</si>
  <si>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</si>
  <si>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</si>
  <si>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</si>
  <si>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</si>
  <si>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</si>
  <si>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</si>
  <si>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</si>
  <si>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</si>
  <si>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</si>
  <si>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</si>
  <si>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</si>
  <si>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</si>
  <si>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</si>
  <si>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</si>
  <si>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</si>
  <si>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</si>
  <si>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</si>
  <si>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</si>
  <si>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</si>
  <si>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</si>
  <si>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</si>
  <si>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</si>
  <si>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</si>
  <si>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</si>
  <si>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</si>
  <si>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</si>
  <si>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</si>
  <si>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</si>
  <si>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</si>
  <si>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</si>
  <si>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</si>
  <si>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</si>
  <si>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</si>
  <si>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</si>
  <si>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</si>
  <si>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</si>
  <si>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</si>
  <si>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</si>
  <si>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</si>
  <si>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</si>
  <si>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</si>
  <si>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</si>
  <si>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</si>
  <si>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</si>
  <si>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</si>
  <si>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</si>
  <si>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</si>
  <si>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</si>
  <si>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</si>
  <si>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</si>
  <si>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</si>
  <si>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</si>
  <si>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</si>
  <si>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</si>
  <si>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</si>
  <si>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</si>
  <si>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</si>
  <si>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</si>
  <si>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</si>
  <si>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</si>
  <si>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</si>
  <si>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</si>
  <si>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</si>
  <si>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</si>
  <si>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</si>
  <si>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</si>
  <si>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</si>
  <si>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</si>
  <si>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</si>
  <si>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</si>
  <si>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</si>
  <si>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</si>
  <si>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</si>
  <si>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</si>
  <si>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</si>
  <si>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</si>
  <si>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</si>
  <si>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</si>
  <si>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</si>
  <si>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</si>
  <si>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</si>
  <si>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</si>
  <si>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</si>
  <si>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</si>
  <si>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</si>
  <si>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</si>
  <si>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</si>
  <si>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</si>
  <si>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</si>
  <si>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</si>
  <si>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</si>
  <si>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</si>
  <si>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</si>
  <si>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</si>
  <si>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</si>
  <si>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</si>
  <si>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</si>
  <si>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</si>
  <si>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</si>
  <si>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</si>
  <si>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</si>
  <si>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</si>
  <si>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</si>
  <si>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</si>
  <si>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</si>
  <si>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</si>
  <si>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</si>
  <si>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</si>
  <si>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</si>
  <si>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</si>
  <si>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</si>
  <si>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</si>
  <si>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</si>
  <si>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</si>
  <si>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</si>
  <si>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</si>
  <si>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</si>
  <si>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</si>
  <si>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</si>
  <si>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</si>
  <si>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</si>
  <si>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</si>
  <si>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</si>
  <si>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</si>
  <si>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</si>
  <si>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</si>
  <si>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</si>
  <si>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</si>
  <si>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</si>
  <si>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</si>
  <si>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</si>
  <si>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</si>
  <si>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</si>
  <si>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</si>
  <si>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</si>
  <si>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</si>
  <si>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</si>
  <si>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</si>
  <si>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</si>
  <si>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</si>
  <si>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</si>
  <si>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</si>
  <si>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</si>
  <si>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</si>
  <si>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</si>
  <si>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</si>
  <si>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</si>
  <si>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</si>
  <si>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</si>
  <si>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</si>
  <si>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</si>
  <si>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</si>
  <si>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</si>
  <si>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</si>
  <si>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</si>
  <si>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</si>
  <si>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</si>
  <si>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</si>
  <si>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</si>
  <si>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</si>
  <si>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</si>
  <si>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</si>
  <si>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</si>
  <si>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</si>
  <si>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</si>
  <si>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</si>
  <si>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</si>
  <si>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</si>
  <si>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</si>
  <si>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</si>
  <si>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</si>
  <si>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</si>
  <si>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</si>
  <si>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</si>
  <si>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</si>
  <si>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</si>
  <si>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</si>
  <si>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</si>
  <si>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</si>
  <si>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</si>
  <si>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</si>
  <si>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</si>
  <si>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</si>
  <si>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</si>
  <si>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</si>
  <si>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</si>
  <si>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</si>
  <si>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</si>
  <si>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</si>
  <si>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</si>
  <si>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</si>
  <si>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</si>
  <si>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</si>
  <si>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</si>
  <si>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</si>
  <si>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</si>
  <si>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</si>
  <si>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</si>
  <si>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</si>
  <si>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</si>
  <si>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</si>
  <si>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</si>
  <si>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</si>
  <si>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</si>
  <si>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</si>
  <si>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</si>
  <si>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</si>
  <si>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</si>
  <si>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</si>
  <si>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</si>
  <si>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</si>
  <si>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</si>
  <si>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</si>
  <si>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</si>
  <si>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</si>
  <si>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</si>
  <si>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</si>
  <si>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</si>
  <si>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</si>
  <si>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</si>
  <si>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</si>
  <si>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</si>
  <si>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</si>
  <si>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</si>
  <si>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</si>
  <si>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</si>
  <si>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</si>
  <si>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</si>
  <si>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</si>
  <si>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</si>
  <si>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</si>
  <si>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</si>
  <si>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</si>
  <si>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</si>
  <si>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</si>
  <si>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</si>
  <si>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</si>
  <si>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</si>
  <si>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</si>
  <si>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</si>
  <si>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</si>
  <si>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</si>
  <si>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</si>
  <si>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</si>
  <si>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</si>
  <si>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</si>
  <si>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</si>
  <si>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</si>
  <si>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</si>
  <si>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</si>
  <si>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</si>
  <si>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</si>
  <si>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</si>
  <si>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</si>
  <si>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</si>
  <si>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</si>
  <si>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</si>
  <si>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</si>
  <si>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</si>
  <si>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</si>
  <si>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</si>
  <si>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</si>
  <si>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</si>
  <si>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</si>
  <si>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</si>
  <si>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</si>
  <si>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</si>
  <si>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</si>
  <si>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</si>
  <si>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</si>
  <si>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</si>
  <si>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</si>
  <si>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</si>
  <si>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</si>
  <si>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</si>
  <si>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</si>
  <si>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</si>
  <si>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</si>
  <si>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</si>
  <si>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</si>
  <si>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</si>
  <si>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</si>
  <si>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</si>
  <si>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</si>
  <si>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</si>
  <si>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</si>
  <si>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</si>
  <si>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</si>
  <si>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</si>
  <si>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</si>
  <si>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</si>
  <si>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</si>
  <si>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</si>
  <si>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</si>
  <si>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</si>
  <si>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</si>
  <si>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</si>
  <si>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</si>
  <si>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</si>
  <si>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</si>
  <si>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</si>
  <si>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</si>
  <si>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</si>
  <si>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</si>
  <si>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</si>
  <si>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</si>
  <si>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</si>
  <si>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</si>
  <si>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</si>
  <si>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</si>
  <si>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</si>
  <si>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</si>
  <si>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</si>
  <si>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</si>
  <si>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</si>
  <si>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</si>
  <si>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</si>
  <si>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</si>
  <si>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</si>
  <si>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</si>
  <si>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</si>
  <si>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</si>
  <si>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</si>
  <si>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</si>
  <si>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</si>
  <si>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</si>
  <si>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</si>
  <si>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</si>
  <si>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</si>
  <si>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</si>
  <si>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</si>
  <si>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</si>
  <si>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</si>
  <si>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</si>
  <si>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</si>
  <si>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</si>
  <si>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</si>
  <si>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</si>
  <si>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</si>
  <si>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</si>
  <si>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</si>
  <si>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</si>
  <si>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</si>
  <si>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</si>
  <si>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</si>
  <si>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</si>
  <si>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</si>
  <si>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</si>
  <si>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</si>
  <si>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</si>
  <si>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</si>
  <si>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</si>
  <si>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</si>
  <si>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</si>
  <si>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</si>
  <si>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</si>
  <si>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</si>
  <si>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</si>
  <si>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</si>
  <si>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</si>
  <si>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</si>
  <si>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</si>
  <si>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</si>
  <si>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</si>
  <si>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</si>
  <si>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</si>
  <si>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</si>
  <si>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</si>
  <si>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</si>
  <si>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</si>
  <si>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</si>
  <si>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</si>
  <si>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</si>
  <si>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</si>
  <si>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</si>
  <si>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</si>
  <si>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</si>
  <si>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</si>
  <si>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</si>
  <si>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</si>
  <si>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</si>
  <si>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</si>
  <si>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</si>
  <si>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</si>
  <si>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</si>
  <si>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</si>
  <si>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</si>
  <si>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</si>
  <si>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</si>
  <si>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</si>
  <si>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</si>
  <si>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</si>
  <si>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</si>
  <si>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</si>
  <si>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</si>
  <si>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</si>
  <si>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</si>
  <si>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</si>
  <si>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</si>
  <si>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</si>
  <si>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</si>
  <si>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</si>
  <si>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</si>
  <si>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</si>
  <si>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</si>
  <si>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</si>
  <si>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</si>
  <si>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</si>
  <si>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</si>
  <si>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</si>
  <si>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</si>
  <si>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</si>
  <si>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</si>
  <si>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</si>
  <si>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</si>
  <si>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</si>
  <si>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</si>
  <si>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</si>
  <si>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</si>
  <si>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</si>
  <si>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</si>
  <si>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</si>
  <si>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</si>
  <si>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</si>
  <si>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</si>
  <si>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</si>
  <si>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</si>
  <si>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</si>
  <si>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</si>
  <si>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</si>
  <si>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</si>
  <si>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</si>
  <si>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</si>
  <si>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</si>
  <si>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</si>
  <si>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</si>
  <si>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</si>
  <si>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</si>
  <si>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</si>
  <si>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</si>
  <si>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</si>
  <si>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</si>
  <si>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</si>
  <si>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</si>
  <si>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</si>
  <si>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</si>
  <si>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</si>
  <si>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</si>
  <si>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</si>
  <si>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</si>
  <si>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</si>
  <si>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</si>
  <si>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</si>
  <si>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</si>
  <si>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</si>
  <si>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</si>
  <si>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</si>
  <si>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</si>
  <si>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</si>
  <si>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</si>
  <si>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</si>
  <si>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</si>
  <si>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</si>
  <si>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</si>
  <si>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</si>
  <si>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</si>
  <si>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</si>
  <si>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</si>
  <si>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</si>
  <si>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</si>
  <si>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</si>
  <si>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</si>
  <si>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</si>
  <si>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</si>
  <si>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</si>
  <si>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</si>
  <si>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</si>
  <si>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</si>
  <si>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</si>
  <si>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</si>
  <si>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</si>
  <si>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</si>
  <si>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</si>
  <si>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</si>
  <si>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</si>
  <si>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</si>
  <si>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</si>
  <si>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</si>
  <si>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</si>
  <si>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</si>
  <si>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</si>
  <si>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</si>
  <si>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</si>
  <si>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</si>
  <si>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</si>
  <si>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</si>
  <si>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</si>
  <si>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</si>
  <si>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</si>
  <si>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</si>
  <si>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</si>
  <si>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</si>
  <si>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</si>
  <si>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</si>
  <si>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</si>
  <si>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</si>
  <si>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</si>
  <si>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</si>
  <si>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</si>
  <si>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</si>
  <si>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</si>
  <si>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</si>
  <si>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</si>
  <si>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</si>
  <si>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</si>
  <si>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</si>
  <si>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</si>
  <si>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</si>
  <si>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</si>
  <si>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</si>
  <si>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</si>
  <si>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</si>
  <si>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</si>
  <si>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</si>
  <si>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</si>
  <si>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</si>
  <si>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</si>
  <si>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</si>
  <si>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</si>
  <si>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</si>
  <si>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</si>
  <si>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</si>
  <si>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</si>
  <si>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</si>
  <si>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</si>
  <si>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</si>
  <si>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</si>
  <si>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</si>
  <si>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</si>
  <si>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</si>
  <si>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</si>
  <si>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</si>
  <si>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</si>
  <si>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</si>
  <si>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</si>
  <si>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</si>
  <si>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</si>
  <si>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</si>
  <si>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</si>
  <si>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</si>
  <si>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</si>
  <si>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</si>
  <si>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</si>
  <si>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</si>
  <si>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</si>
  <si>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</si>
  <si>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</si>
  <si>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</si>
  <si>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</si>
  <si>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</si>
  <si>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</si>
  <si>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</si>
  <si>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</si>
  <si>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</si>
  <si>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</si>
  <si>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</si>
  <si>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</si>
  <si>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</si>
  <si>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</si>
  <si>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</si>
  <si>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</si>
  <si>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</si>
  <si>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</si>
  <si>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</si>
  <si>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</si>
  <si>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</si>
  <si>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</si>
  <si>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</si>
  <si>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</si>
  <si>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</si>
  <si>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</si>
  <si>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</si>
  <si>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</si>
  <si>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</si>
  <si>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</si>
  <si>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</si>
  <si>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</si>
  <si>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</si>
  <si>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</si>
  <si>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</si>
  <si>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</si>
  <si>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</si>
  <si>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</si>
  <si>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</si>
  <si>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</si>
  <si>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</si>
  <si>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</si>
  <si>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</si>
  <si>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</si>
  <si>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</si>
  <si>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</si>
  <si>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</si>
  <si>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</si>
  <si>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</si>
  <si>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</si>
  <si>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</si>
  <si>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</si>
  <si>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</si>
  <si>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</si>
  <si>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</si>
  <si>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</si>
  <si>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</si>
  <si>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</si>
  <si>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</si>
  <si>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</si>
  <si>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</si>
  <si>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</si>
  <si>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</si>
  <si>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</si>
  <si>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</si>
  <si>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</si>
  <si>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</si>
  <si>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</si>
  <si>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</si>
  <si>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</si>
  <si>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</si>
  <si>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</si>
  <si>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</si>
  <si>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</si>
  <si>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</si>
  <si>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</si>
  <si>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</si>
  <si>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</si>
  <si>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</si>
  <si>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</si>
  <si>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</si>
  <si>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</si>
  <si>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</si>
  <si>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</si>
  <si>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</si>
  <si>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</si>
  <si>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</si>
  <si>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</si>
  <si>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</si>
  <si>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</si>
  <si>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</si>
  <si>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</si>
  <si>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</si>
  <si>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</si>
  <si>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</si>
  <si>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</si>
  <si>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</si>
  <si>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</si>
  <si>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</si>
  <si>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</si>
  <si>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</si>
  <si>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</si>
  <si>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</si>
  <si>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</si>
  <si>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</si>
  <si>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</si>
  <si>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</si>
  <si>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</si>
  <si>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</si>
  <si>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</si>
  <si>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</si>
  <si>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</si>
  <si>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</si>
  <si>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</si>
  <si>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</si>
  <si>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</si>
  <si>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</si>
  <si>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</si>
  <si>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</si>
  <si>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</si>
  <si>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</si>
  <si>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</si>
  <si>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</si>
  <si>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</si>
  <si>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</si>
  <si>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</si>
  <si>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</si>
  <si>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</si>
  <si>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</si>
  <si>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</si>
  <si>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</si>
  <si>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</si>
  <si>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</si>
  <si>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</si>
  <si>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</si>
  <si>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</si>
  <si>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</si>
  <si>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</si>
  <si>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</si>
  <si>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</si>
  <si>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</si>
  <si>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</si>
  <si>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</si>
  <si>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</si>
  <si>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</si>
  <si>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</si>
  <si>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</si>
  <si>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</si>
  <si>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</si>
  <si>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</si>
  <si>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</si>
  <si>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</si>
  <si>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</si>
  <si>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</si>
  <si>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</si>
  <si>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</si>
  <si>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</si>
  <si>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</si>
  <si>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</si>
  <si>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</si>
  <si>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</si>
  <si>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</si>
  <si>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</si>
  <si>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</si>
  <si>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</si>
  <si>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</si>
  <si>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</si>
  <si>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</si>
  <si>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</si>
  <si>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</si>
  <si>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</si>
  <si>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</si>
  <si>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</si>
  <si>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</si>
  <si>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</si>
  <si>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</si>
  <si>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</si>
  <si>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</si>
  <si>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</si>
  <si>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</si>
  <si>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</si>
  <si>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</si>
  <si>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</si>
  <si>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</si>
  <si>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</si>
  <si>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</si>
  <si>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</si>
  <si>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</si>
  <si>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</si>
  <si>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</si>
  <si>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</si>
  <si>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</si>
  <si>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</si>
  <si>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</si>
  <si>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</si>
  <si>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</si>
  <si>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</si>
  <si>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</si>
  <si>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</si>
  <si>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</si>
  <si>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</si>
  <si>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</si>
  <si>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</si>
  <si>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</si>
  <si>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</si>
  <si>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</si>
  <si>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</si>
  <si>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</si>
  <si>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</si>
  <si>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</si>
  <si>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</si>
  <si>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</si>
  <si>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</si>
  <si>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</si>
  <si>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</si>
  <si>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</si>
  <si>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</si>
  <si>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</si>
  <si>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</si>
  <si>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</si>
  <si>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</si>
  <si>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</si>
  <si>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</si>
  <si>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</si>
  <si>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</si>
  <si>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</si>
  <si>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</si>
  <si>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</si>
  <si>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</si>
  <si>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</si>
  <si>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</si>
  <si>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</si>
  <si>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</si>
  <si>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</si>
  <si>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</si>
  <si>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</si>
  <si>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</si>
  <si>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</si>
  <si>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</si>
  <si>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</si>
  <si>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</si>
  <si>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</si>
  <si>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</si>
  <si>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</si>
  <si>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</si>
  <si>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</si>
  <si>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</si>
  <si>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</si>
  <si>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</si>
  <si>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</si>
  <si>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</si>
  <si>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</si>
  <si>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</si>
  <si>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</si>
  <si>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</si>
  <si>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</si>
  <si>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</si>
  <si>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</si>
  <si>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</si>
  <si>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</si>
  <si>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</si>
  <si>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</si>
  <si>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</si>
  <si>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</si>
  <si>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</si>
  <si>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</si>
  <si>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</si>
  <si>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</si>
  <si>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</si>
  <si>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</si>
  <si>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</si>
  <si>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</si>
  <si>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</si>
  <si>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</si>
  <si>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</si>
  <si>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</si>
  <si>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</si>
  <si>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</si>
  <si>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</si>
  <si>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</si>
  <si>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</si>
  <si>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</si>
  <si>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</si>
  <si>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</si>
  <si>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</si>
  <si>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</si>
  <si>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</si>
  <si>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</si>
  <si>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</si>
  <si>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</si>
  <si>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</si>
  <si>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</si>
  <si>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</si>
  <si>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</si>
  <si>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</si>
  <si>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</si>
  <si>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</si>
  <si>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</si>
  <si>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</si>
  <si>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</si>
  <si>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</si>
  <si>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</si>
  <si>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</si>
  <si>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</si>
  <si>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</si>
  <si>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</si>
  <si>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</si>
  <si>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</si>
  <si>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</si>
  <si>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</si>
  <si>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</si>
  <si>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</si>
  <si>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</si>
  <si>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</si>
  <si>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</si>
  <si>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</si>
  <si>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</si>
  <si>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</si>
  <si>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</si>
  <si>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</si>
  <si>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</si>
  <si>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</si>
  <si>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</si>
  <si>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</si>
  <si>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</si>
  <si>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</si>
  <si>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</si>
  <si>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</si>
  <si>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</si>
  <si>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</si>
  <si>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</si>
  <si>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</si>
  <si>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</si>
  <si>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</si>
  <si>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</si>
  <si>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</si>
  <si>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</si>
  <si>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</si>
  <si>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</si>
  <si>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</si>
  <si>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</si>
  <si>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</si>
  <si>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</si>
  <si>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</si>
  <si>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</si>
  <si>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</si>
  <si>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</si>
  <si>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</si>
  <si>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</si>
  <si>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</si>
  <si>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</si>
  <si>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</si>
  <si>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</si>
  <si>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</si>
  <si>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</si>
  <si>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</si>
  <si>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</si>
  <si>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</si>
  <si>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</si>
  <si>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</si>
  <si>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</si>
  <si>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</si>
  <si>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</si>
  <si>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</si>
  <si>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</si>
  <si>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</si>
  <si>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</si>
  <si>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</si>
  <si>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</si>
  <si>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</si>
  <si>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</si>
  <si>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</si>
  <si>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</si>
  <si>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</si>
  <si>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</si>
  <si>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</si>
  <si>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</si>
  <si>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</si>
  <si>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</si>
  <si>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</si>
  <si>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</si>
  <si>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</si>
  <si>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</si>
  <si>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</si>
  <si>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</si>
  <si>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</si>
  <si>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</si>
  <si>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</si>
  <si>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</si>
  <si>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</si>
  <si>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</si>
  <si>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</si>
  <si>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</si>
  <si>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</si>
  <si>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</si>
  <si>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</si>
  <si>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</si>
  <si>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</si>
  <si>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</si>
  <si>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</si>
  <si>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</si>
  <si>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</si>
  <si>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</si>
  <si>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</si>
  <si>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</si>
  <si>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</si>
  <si>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</si>
  <si>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</si>
  <si>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</si>
  <si>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</si>
  <si>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</si>
  <si>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</si>
  <si>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</si>
  <si>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</si>
  <si>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</si>
  <si>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</si>
  <si>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</si>
  <si>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</si>
  <si>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</si>
  <si>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</si>
  <si>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</si>
  <si>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</si>
  <si>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</si>
  <si>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</si>
  <si>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</si>
  <si>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</si>
  <si>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</si>
  <si>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</si>
  <si>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</si>
  <si>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</si>
  <si>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</si>
  <si>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</si>
  <si>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</si>
  <si>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</si>
  <si>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</si>
  <si>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</si>
  <si>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</si>
  <si>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</si>
  <si>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</si>
  <si>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</si>
  <si>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</si>
  <si>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</si>
  <si>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</si>
  <si>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</si>
  <si>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</si>
  <si>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</si>
  <si>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</si>
  <si>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</si>
  <si>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</si>
  <si>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</si>
  <si>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</si>
  <si>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</si>
  <si>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</si>
  <si>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</si>
  <si>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</si>
  <si>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</si>
  <si>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</si>
  <si>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</si>
  <si>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</si>
  <si>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</si>
  <si>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</si>
  <si>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</si>
  <si>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</si>
  <si>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</si>
  <si>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</si>
  <si>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</si>
  <si>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</si>
  <si>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</si>
  <si>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</si>
  <si>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</si>
  <si>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</si>
  <si>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</si>
  <si>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</si>
  <si>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</si>
  <si>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</si>
  <si>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</si>
  <si>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</si>
  <si>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</si>
  <si>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</si>
  <si>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</si>
  <si>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</si>
  <si>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</si>
  <si>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</si>
  <si>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</si>
  <si>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</si>
  <si>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</si>
  <si>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</si>
  <si>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</si>
  <si>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</si>
  <si>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</si>
  <si>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</si>
  <si>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</si>
  <si>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</si>
  <si>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</si>
  <si>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</si>
  <si>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</si>
  <si>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</si>
  <si>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</si>
  <si>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</si>
  <si>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</si>
  <si>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</si>
  <si>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</si>
  <si>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</si>
  <si>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</si>
  <si>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</si>
  <si>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</si>
  <si>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</si>
  <si>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</si>
  <si>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</si>
  <si>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</si>
  <si>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</si>
  <si>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</si>
  <si>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</si>
  <si>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</si>
  <si>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</si>
  <si>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</si>
  <si>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</si>
  <si>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</si>
  <si>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</si>
  <si>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</si>
  <si>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</si>
  <si>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</si>
  <si>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</si>
  <si>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</si>
  <si>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</si>
  <si>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</si>
  <si>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</si>
  <si>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</si>
  <si>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</si>
  <si>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</si>
  <si>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</si>
  <si>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</si>
  <si>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</si>
  <si>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</si>
  <si>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</si>
  <si>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</si>
  <si>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</si>
  <si>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</si>
  <si>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</si>
  <si>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</si>
  <si>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</si>
  <si>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</si>
  <si>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</si>
  <si>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</si>
  <si>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</si>
  <si>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</si>
  <si>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</si>
  <si>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</si>
  <si>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</si>
  <si>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</si>
  <si>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</si>
  <si>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</si>
  <si>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</si>
  <si>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</si>
  <si>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</si>
  <si>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</si>
  <si>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</si>
  <si>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</si>
  <si>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</si>
  <si>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</si>
  <si>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</si>
  <si>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</si>
  <si>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</si>
  <si>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</si>
  <si>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</si>
  <si>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</si>
  <si>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</si>
  <si>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</si>
  <si>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</si>
  <si>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</si>
  <si>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</si>
  <si>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</si>
  <si>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</si>
  <si>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</si>
  <si>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</si>
  <si>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</si>
  <si>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</si>
  <si>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</si>
  <si>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</si>
  <si>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</si>
  <si>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</si>
  <si>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</si>
  <si>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</si>
  <si>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</si>
  <si>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</si>
  <si>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</si>
  <si>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</si>
  <si>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</si>
  <si>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</si>
  <si>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</si>
  <si>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</si>
  <si>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</si>
  <si>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</si>
  <si>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</si>
  <si>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</si>
  <si>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</si>
  <si>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</si>
  <si>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</si>
  <si>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</si>
  <si>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</si>
  <si>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</si>
  <si>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</si>
  <si>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</si>
  <si>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</si>
  <si>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</si>
  <si>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</si>
  <si>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</si>
  <si>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</si>
  <si>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</si>
  <si>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</si>
  <si>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</si>
  <si>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</si>
  <si>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</si>
  <si>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</si>
  <si>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</si>
  <si>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</si>
  <si>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</si>
  <si>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</si>
  <si>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</si>
  <si>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</si>
  <si>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</si>
  <si>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</si>
  <si>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</si>
  <si>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</si>
  <si>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</si>
  <si>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</si>
  <si>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</si>
  <si>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</si>
  <si>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</si>
  <si>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</si>
  <si>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</si>
  <si>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</si>
  <si>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</si>
  <si>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</si>
  <si>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</si>
  <si>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</si>
  <si>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</si>
  <si>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</si>
  <si>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</si>
  <si>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</si>
  <si>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</si>
  <si>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</si>
  <si>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</si>
  <si>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</si>
  <si>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</si>
  <si>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</si>
  <si>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</si>
  <si>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</si>
  <si>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</si>
  <si>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</si>
  <si>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</si>
  <si>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</si>
  <si>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</si>
  <si>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</si>
  <si>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</si>
  <si>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</si>
  <si>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</si>
  <si>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</si>
  <si>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</si>
  <si>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</si>
  <si>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</si>
  <si>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</si>
  <si>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</si>
  <si>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</si>
  <si>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</si>
  <si>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</si>
  <si>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</si>
  <si>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</si>
  <si>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</si>
  <si>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</si>
  <si>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</si>
  <si>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</si>
  <si>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</si>
  <si>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</si>
  <si>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</si>
  <si>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</si>
  <si>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</si>
  <si>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</si>
  <si>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</si>
  <si>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</si>
  <si>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</si>
  <si>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</si>
  <si>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</si>
  <si>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</si>
  <si>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</si>
  <si>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</si>
  <si>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</si>
  <si>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</si>
  <si>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</si>
  <si>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</si>
  <si>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</si>
  <si>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</si>
  <si>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</si>
  <si>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</si>
  <si>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</si>
  <si>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</si>
  <si>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</si>
  <si>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</si>
  <si>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</si>
  <si>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</si>
  <si>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</si>
  <si>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</si>
  <si>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</si>
  <si>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</si>
  <si>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</si>
  <si>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</si>
  <si>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</si>
  <si>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</si>
  <si>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</si>
  <si>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</si>
  <si>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</si>
  <si>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</si>
  <si>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</si>
  <si>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</si>
  <si>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</si>
  <si>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</si>
  <si>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</si>
  <si>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</si>
  <si>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</si>
  <si>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</si>
  <si>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</si>
  <si>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</si>
  <si>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</si>
  <si>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</si>
  <si>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</si>
  <si>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</si>
  <si>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</si>
  <si>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</si>
  <si>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</si>
  <si>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</si>
  <si>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</si>
  <si>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</si>
  <si>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</si>
  <si>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</si>
  <si>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</si>
  <si>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</si>
  <si>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</si>
  <si>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</si>
  <si>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</si>
  <si>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</si>
  <si>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</si>
  <si>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</si>
  <si>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</si>
  <si>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</si>
  <si>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</si>
  <si>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</si>
  <si>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</si>
  <si>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</si>
  <si>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</si>
  <si>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</si>
  <si>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</si>
  <si>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</si>
  <si>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</si>
  <si>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</si>
  <si>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</si>
  <si>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</si>
  <si>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</si>
  <si>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</si>
  <si>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</si>
  <si>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</si>
  <si>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</si>
  <si>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</si>
  <si>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</si>
  <si>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</si>
  <si>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</si>
  <si>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</si>
  <si>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</si>
  <si>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</si>
  <si>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</si>
  <si>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</si>
  <si>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</si>
  <si>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</si>
  <si>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</si>
  <si>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</si>
  <si>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</si>
  <si>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</si>
  <si>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</si>
  <si>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</si>
  <si>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</si>
  <si>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</si>
  <si>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</si>
  <si>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</si>
  <si>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</si>
  <si>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</si>
  <si>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</si>
  <si>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</si>
  <si>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</si>
  <si>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</si>
  <si>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</si>
  <si>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</si>
  <si>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</si>
  <si>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</si>
  <si>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</si>
  <si>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</si>
  <si>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</si>
  <si>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</si>
  <si>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</si>
  <si>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</si>
  <si>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</si>
  <si>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</si>
  <si>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</si>
  <si>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</si>
  <si>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</si>
  <si>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</si>
  <si>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</si>
  <si>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</si>
  <si>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</si>
  <si>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</si>
  <si>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</si>
  <si>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</si>
  <si>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</si>
  <si>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</si>
  <si>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</si>
  <si>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</si>
  <si>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</si>
  <si>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</si>
  <si>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</si>
  <si>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</si>
  <si>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</si>
  <si>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</si>
  <si>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</si>
  <si>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</si>
  <si>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</si>
  <si>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</si>
  <si>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</si>
  <si>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</si>
  <si>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</si>
  <si>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</si>
  <si>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</si>
  <si>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</si>
  <si>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</si>
  <si>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</si>
  <si>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</si>
  <si>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</si>
  <si>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</si>
  <si>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</si>
  <si>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</si>
  <si>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</si>
  <si>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</si>
  <si>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</si>
  <si>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</si>
  <si>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</si>
  <si>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</si>
  <si>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</si>
  <si>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</si>
  <si>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</si>
  <si>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</si>
  <si>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</si>
  <si>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</si>
  <si>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</si>
  <si>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</si>
  <si>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</si>
  <si>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</si>
  <si>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</si>
  <si>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</si>
  <si>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</si>
  <si>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</si>
  <si>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</si>
  <si>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</si>
  <si>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</si>
  <si>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</si>
  <si>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</si>
  <si>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</si>
  <si>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</si>
  <si>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</si>
  <si>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</si>
  <si>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</si>
  <si>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</si>
  <si>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</si>
  <si>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</si>
  <si>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</si>
  <si>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</si>
  <si>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</si>
  <si>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</si>
  <si>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</si>
  <si>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</si>
  <si>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</si>
  <si>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</si>
  <si>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</si>
  <si>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</si>
  <si>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</si>
  <si>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</si>
  <si>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</si>
  <si>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</si>
  <si>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</si>
  <si>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</si>
  <si>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</si>
  <si>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</si>
  <si>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</si>
  <si>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</si>
  <si>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</si>
  <si>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</si>
  <si>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</si>
  <si>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</si>
  <si>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</si>
  <si>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</si>
  <si>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</si>
  <si>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</si>
  <si>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</si>
  <si>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</si>
  <si>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</si>
  <si>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</si>
  <si>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</si>
  <si>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</si>
  <si>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</si>
  <si>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</si>
  <si>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</si>
  <si>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</si>
  <si>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</si>
  <si>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</si>
  <si>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</si>
  <si>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</si>
  <si>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</si>
  <si>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</si>
  <si>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</si>
  <si>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</si>
  <si>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</si>
  <si>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</si>
  <si>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</si>
  <si>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</si>
  <si>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</si>
  <si>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</si>
  <si>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</si>
  <si>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</si>
  <si>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</si>
  <si>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</si>
  <si>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</si>
  <si>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</si>
  <si>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</si>
  <si>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</si>
  <si>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</si>
  <si>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</si>
  <si>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</si>
  <si>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</si>
  <si>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</si>
  <si>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</si>
  <si>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</si>
  <si>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</si>
  <si>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</si>
  <si>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</si>
  <si>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</si>
  <si>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</si>
  <si>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</si>
  <si>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</si>
  <si>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</si>
  <si>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</si>
  <si>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</si>
  <si>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</si>
  <si>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</si>
  <si>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</si>
  <si>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</si>
  <si>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</si>
  <si>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</si>
  <si>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</si>
  <si>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</si>
  <si>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</si>
  <si>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</si>
  <si>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</si>
  <si>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</si>
  <si>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</si>
  <si>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</si>
  <si>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</si>
  <si>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</si>
  <si>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</si>
  <si>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</si>
  <si>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</si>
  <si>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</si>
  <si>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</si>
  <si>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</si>
  <si>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</si>
  <si>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</si>
  <si>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</si>
  <si>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</si>
  <si>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</si>
  <si>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</si>
  <si>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</si>
  <si>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</si>
  <si>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</si>
  <si>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</si>
  <si>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</si>
  <si>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</si>
  <si>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</si>
  <si>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</si>
  <si>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</si>
  <si>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</si>
  <si>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</si>
  <si>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</si>
  <si>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</si>
  <si>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</si>
  <si>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</si>
  <si>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</si>
  <si>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</si>
  <si>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</si>
  <si>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</si>
  <si>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</si>
  <si>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</si>
  <si>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</si>
  <si>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</si>
  <si>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</si>
  <si>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</si>
  <si>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</si>
  <si>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</si>
  <si>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</si>
  <si>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</si>
  <si>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</si>
  <si>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</si>
  <si>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</si>
  <si>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</si>
  <si>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</si>
  <si>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</si>
  <si>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</si>
  <si>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</si>
  <si>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</si>
  <si>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</si>
  <si>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</si>
  <si>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</si>
  <si>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</si>
  <si>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</si>
  <si>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</si>
  <si>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</si>
  <si>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</si>
  <si>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</si>
  <si>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</si>
  <si>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</si>
  <si>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</si>
  <si>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</si>
  <si>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</si>
  <si>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</si>
  <si>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</si>
  <si>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</si>
  <si>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</si>
  <si>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</si>
  <si>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</si>
  <si>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</si>
  <si>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</si>
  <si>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</si>
  <si>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</si>
  <si>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</si>
  <si>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</si>
  <si>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</si>
  <si>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</si>
  <si>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</si>
  <si>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</si>
  <si>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</si>
  <si>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</si>
  <si>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</si>
  <si>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</si>
  <si>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</si>
  <si>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</si>
  <si>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</si>
  <si>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</si>
  <si>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</si>
  <si>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</si>
  <si>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</si>
  <si>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</si>
  <si>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</si>
  <si>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</si>
  <si>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</si>
  <si>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</si>
  <si>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</si>
  <si>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</si>
  <si>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</si>
  <si>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</si>
  <si>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</si>
  <si>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</si>
  <si>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</si>
  <si>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</si>
  <si>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</si>
  <si>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</si>
  <si>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</si>
  <si>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</si>
  <si>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</si>
  <si>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</si>
  <si>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</si>
  <si>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</si>
  <si>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</si>
  <si>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</si>
  <si>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</si>
  <si>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</si>
  <si>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</si>
  <si>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</si>
  <si>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</si>
  <si>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</si>
  <si>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</si>
  <si>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</si>
  <si>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</si>
  <si>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</si>
  <si>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</si>
  <si>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</si>
  <si>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</si>
  <si>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</si>
  <si>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</si>
  <si>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</si>
  <si>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</si>
  <si>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</si>
  <si>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</si>
  <si>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</si>
  <si>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</si>
  <si>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</si>
  <si>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</si>
  <si>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</si>
  <si>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</si>
  <si>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</si>
  <si>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</si>
  <si>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</si>
  <si>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</si>
  <si>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</si>
  <si>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</si>
  <si>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</si>
  <si>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</si>
  <si>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</si>
  <si>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</si>
  <si>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</si>
  <si>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</si>
  <si>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</si>
  <si>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</si>
  <si>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</si>
  <si>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</si>
  <si>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</si>
  <si>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</si>
  <si>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</si>
  <si>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</si>
  <si>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</si>
  <si>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</si>
  <si>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</si>
  <si>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</si>
  <si>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</si>
  <si>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</si>
  <si>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</si>
  <si>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</si>
  <si>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</si>
  <si>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</si>
  <si>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</si>
  <si>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</si>
  <si>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</si>
  <si>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</si>
  <si>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</si>
  <si>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</si>
  <si>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</si>
  <si>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</si>
  <si>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</si>
  <si>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</si>
  <si>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</si>
  <si>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</si>
  <si>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</si>
  <si>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</si>
  <si>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</si>
  <si>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</si>
  <si>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</si>
  <si>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</si>
  <si>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</si>
  <si>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</si>
  <si>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</si>
  <si>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</si>
  <si>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</si>
  <si>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</si>
  <si>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</si>
  <si>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</si>
  <si>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</si>
  <si>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</si>
  <si>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</si>
  <si>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</si>
  <si>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</si>
  <si>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</si>
  <si>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</si>
  <si>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</si>
  <si>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</si>
  <si>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</si>
  <si>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</si>
  <si>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</si>
  <si>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</si>
  <si>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</si>
  <si>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</si>
  <si>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</si>
  <si>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</si>
  <si>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</si>
  <si>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</si>
  <si>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</si>
  <si>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</si>
  <si>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</si>
  <si>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</si>
  <si>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</si>
  <si>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</si>
  <si>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</si>
  <si>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</si>
  <si>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</si>
  <si>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</si>
  <si>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</si>
  <si>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</si>
  <si>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</si>
  <si>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</si>
  <si>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</si>
  <si>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</si>
  <si>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</si>
  <si>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</si>
  <si>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</si>
  <si>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</si>
  <si>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</si>
  <si>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</si>
  <si>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</si>
  <si>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</si>
  <si>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</si>
  <si>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</si>
  <si>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</si>
  <si>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</si>
  <si>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</si>
  <si>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</si>
  <si>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</si>
  <si>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</si>
  <si>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</si>
  <si>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</si>
  <si>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</si>
  <si>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</si>
  <si>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</si>
  <si>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</si>
  <si>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</si>
  <si>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</si>
  <si>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</si>
  <si>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</si>
  <si>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</si>
  <si>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</si>
  <si>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</si>
  <si>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</si>
  <si>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</si>
  <si>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</si>
  <si>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</si>
  <si>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</si>
  <si>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</si>
  <si>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</si>
  <si>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</si>
  <si>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</si>
  <si>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</si>
  <si>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</si>
  <si>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</si>
  <si>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</si>
  <si>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</si>
  <si>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</si>
  <si>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</si>
  <si>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</si>
  <si>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</si>
  <si>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</si>
  <si>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</si>
  <si>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</si>
  <si>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</si>
  <si>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</si>
  <si>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</si>
  <si>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</si>
  <si>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</si>
  <si>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</si>
  <si>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</si>
  <si>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</si>
  <si>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</si>
  <si>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</si>
  <si>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</si>
  <si>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</si>
  <si>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</si>
  <si>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</si>
  <si>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</si>
  <si>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</si>
  <si>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</si>
  <si>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</si>
  <si>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</si>
  <si>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</si>
  <si>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</si>
  <si>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</si>
  <si>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</si>
  <si>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</si>
  <si>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</si>
  <si>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</si>
  <si>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</si>
  <si>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</si>
  <si>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</si>
  <si>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</si>
  <si>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</si>
  <si>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</si>
  <si>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</si>
  <si>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</si>
  <si>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</si>
  <si>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</si>
  <si>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</si>
  <si>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</si>
  <si>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</si>
  <si>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</si>
  <si>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</si>
  <si>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</si>
  <si>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</si>
  <si>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</si>
  <si>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</si>
  <si>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</si>
  <si>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</si>
  <si>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</si>
  <si>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</si>
  <si>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</si>
  <si>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</si>
  <si>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</si>
  <si>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</si>
  <si>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</si>
  <si>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</si>
  <si>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</si>
  <si>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</si>
  <si>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</si>
  <si>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</si>
  <si>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</si>
  <si>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</si>
  <si>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</si>
  <si>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</si>
  <si>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</si>
  <si>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</si>
  <si>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</si>
  <si>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</si>
  <si>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</si>
  <si>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</si>
  <si>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</si>
  <si>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</si>
  <si>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</si>
  <si>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</si>
  <si>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</si>
  <si>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</si>
  <si>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</si>
  <si>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</si>
  <si>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</si>
  <si>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</si>
  <si>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</si>
  <si>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</si>
  <si>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</si>
  <si>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</si>
  <si>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</si>
  <si>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</si>
  <si>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</si>
  <si>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</si>
  <si>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</si>
  <si>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</si>
  <si>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</si>
  <si>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</si>
  <si>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</si>
  <si>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</si>
  <si>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</si>
  <si>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</si>
  <si>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</si>
  <si>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</si>
  <si>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</si>
  <si>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</si>
  <si>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</si>
  <si>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</si>
  <si>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</si>
  <si>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</si>
  <si>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</si>
  <si>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</si>
  <si>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</si>
  <si>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</si>
  <si>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</si>
  <si>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</si>
  <si>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</si>
  <si>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</si>
  <si>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</si>
  <si>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</si>
  <si>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</si>
  <si>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</si>
  <si>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</si>
  <si>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</si>
  <si>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</si>
  <si>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</si>
  <si>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</si>
  <si>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</si>
  <si>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</si>
  <si>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</si>
  <si>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</si>
  <si>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</si>
  <si>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</si>
  <si>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</si>
  <si>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</si>
  <si>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</si>
  <si>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</si>
  <si>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</si>
  <si>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</si>
  <si>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</si>
  <si>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</si>
  <si>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</si>
  <si>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</si>
  <si>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</si>
  <si>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</si>
  <si>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</si>
  <si>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</si>
  <si>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</si>
  <si>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</si>
  <si>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</si>
  <si>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</si>
  <si>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</si>
  <si>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</si>
  <si>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</si>
  <si>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</si>
  <si>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</si>
  <si>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</si>
  <si>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</si>
  <si>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</si>
  <si>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</si>
  <si>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</si>
  <si>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</si>
  <si>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</si>
  <si>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</si>
  <si>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</si>
  <si>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</si>
  <si>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</si>
  <si>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</si>
  <si>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</si>
  <si>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</si>
  <si>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</si>
  <si>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</si>
  <si>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</si>
  <si>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</si>
  <si>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</si>
  <si>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</si>
  <si>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</si>
  <si>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</si>
  <si>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</si>
  <si>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</si>
  <si>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</si>
  <si>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</si>
  <si>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</si>
  <si>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</si>
  <si>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</si>
  <si>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</si>
  <si>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</si>
  <si>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</si>
  <si>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</si>
  <si>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</si>
  <si>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</si>
  <si>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</si>
  <si>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</si>
  <si>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</si>
  <si>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</si>
  <si>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</si>
  <si>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</si>
  <si>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</si>
  <si>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</si>
  <si>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</si>
  <si>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</si>
  <si>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</si>
  <si>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</si>
  <si>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</si>
  <si>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</si>
  <si>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</si>
  <si>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</si>
  <si>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</si>
  <si>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</si>
  <si>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</si>
  <si>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</si>
  <si>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</si>
  <si>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</si>
  <si>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</si>
  <si>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</si>
  <si>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</si>
  <si>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</si>
  <si>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</si>
  <si>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</si>
  <si>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</si>
  <si>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</si>
  <si>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</si>
  <si>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</si>
  <si>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</si>
  <si>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</si>
  <si>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</si>
  <si>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</si>
  <si>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</si>
  <si>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</si>
  <si>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</si>
  <si>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</si>
  <si>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</si>
  <si>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</si>
  <si>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</si>
  <si>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</si>
  <si>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</si>
  <si>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</si>
  <si>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</si>
  <si>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</si>
  <si>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</si>
  <si>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</si>
  <si>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</si>
  <si>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</si>
  <si>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</si>
  <si>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</si>
  <si>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</si>
  <si>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</si>
  <si>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</si>
  <si>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</si>
  <si>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</si>
  <si>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</si>
  <si>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</si>
  <si>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</si>
  <si>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</si>
  <si>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</si>
  <si>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</si>
  <si>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</si>
  <si>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</si>
  <si>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</si>
  <si>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</si>
  <si>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</si>
  <si>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</si>
  <si>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</si>
  <si>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</si>
  <si>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</si>
  <si>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</si>
  <si>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</si>
  <si>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</si>
  <si>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</si>
  <si>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</si>
  <si>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</si>
  <si>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</si>
  <si>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</si>
  <si>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</si>
  <si>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</si>
  <si>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</si>
  <si>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</si>
  <si>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</si>
  <si>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</si>
  <si>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</si>
  <si>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</si>
  <si>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</si>
  <si>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</si>
  <si>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</si>
  <si>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</si>
  <si>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</si>
  <si>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</si>
  <si>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</si>
  <si>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</si>
  <si>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</si>
  <si>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</si>
  <si>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</si>
  <si>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</si>
  <si>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</si>
  <si>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</si>
  <si>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</si>
  <si>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</si>
  <si>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</si>
  <si>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</si>
  <si>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</si>
  <si>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</si>
  <si>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</si>
  <si>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</si>
  <si>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</si>
  <si>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</si>
  <si>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</si>
  <si>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</si>
  <si>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</si>
  <si>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</si>
  <si>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</si>
  <si>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</si>
  <si>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</si>
  <si>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</si>
  <si>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</si>
  <si>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</si>
  <si>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</si>
  <si>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</si>
  <si>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</si>
  <si>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</si>
  <si>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</si>
  <si>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</si>
  <si>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</si>
  <si>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</si>
  <si>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</si>
  <si>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</si>
  <si>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</si>
  <si>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</si>
  <si>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</si>
  <si>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</si>
  <si>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</si>
  <si>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</si>
  <si>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</si>
  <si>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</si>
  <si>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</si>
  <si>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</si>
  <si>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</si>
  <si>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</si>
  <si>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</si>
  <si>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</si>
  <si>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</si>
  <si>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</si>
  <si>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</si>
  <si>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</si>
  <si>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</si>
  <si>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</si>
  <si>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</si>
  <si>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</si>
  <si>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</si>
  <si>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</si>
  <si>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</si>
  <si>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</si>
  <si>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</si>
  <si>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</si>
  <si>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</si>
  <si>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</si>
  <si>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</si>
  <si>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</si>
  <si>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</si>
  <si>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</si>
  <si>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</si>
  <si>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</si>
  <si>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</si>
  <si>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</si>
  <si>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</si>
  <si>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</si>
  <si>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</si>
  <si>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</si>
  <si>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</si>
  <si>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</si>
  <si>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</si>
  <si>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</si>
  <si>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</si>
  <si>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</si>
  <si>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</si>
  <si>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</si>
  <si>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</si>
  <si>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</si>
  <si>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</si>
  <si>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</si>
  <si>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</si>
  <si>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</si>
  <si>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</si>
  <si>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</si>
  <si>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</si>
  <si>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</si>
  <si>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</si>
  <si>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</si>
  <si>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</si>
  <si>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</si>
  <si>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</si>
  <si>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</si>
  <si>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</si>
  <si>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</si>
  <si>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</si>
  <si>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</si>
  <si>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</si>
  <si>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</si>
  <si>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</si>
  <si>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</si>
  <si>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</si>
  <si>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</si>
  <si>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</si>
  <si>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</si>
  <si>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</si>
  <si>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</si>
  <si>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</si>
  <si>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</si>
  <si>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</si>
  <si>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</si>
  <si>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</si>
  <si>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</si>
  <si>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</si>
  <si>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</si>
  <si>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</si>
  <si>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</si>
  <si>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</si>
  <si>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</si>
  <si>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</si>
  <si>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</si>
  <si>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</si>
  <si>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</si>
  <si>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</si>
  <si>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</si>
  <si>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</si>
  <si>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</si>
  <si>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</si>
  <si>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</si>
  <si>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</si>
  <si>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</si>
  <si>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</si>
  <si>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</si>
  <si>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</si>
  <si>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</si>
  <si>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</si>
  <si>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</si>
  <si>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</si>
  <si>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</si>
  <si>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</si>
  <si>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</si>
  <si>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</si>
  <si>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</si>
  <si>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</si>
  <si>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</si>
  <si>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</si>
  <si>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</si>
  <si>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</si>
  <si>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</si>
  <si>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</si>
  <si>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</si>
  <si>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</si>
  <si>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</si>
  <si>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</si>
  <si>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</si>
  <si>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</si>
  <si>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</si>
  <si>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</si>
  <si>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</si>
  <si>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</si>
  <si>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</si>
  <si>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</si>
  <si>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</si>
  <si>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</si>
  <si>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</si>
  <si>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</si>
  <si>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</si>
  <si>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</si>
  <si>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</si>
  <si>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</si>
  <si>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</si>
  <si>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</si>
  <si>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</si>
  <si>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</si>
  <si>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</si>
  <si>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</si>
  <si>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</si>
  <si>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</si>
  <si>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</si>
  <si>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</si>
  <si>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</si>
  <si>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</si>
  <si>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</si>
  <si>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</si>
  <si>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</si>
  <si>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</si>
  <si>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</si>
  <si>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</si>
  <si>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</si>
  <si>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</si>
  <si>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</si>
  <si>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</si>
  <si>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</si>
  <si>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</si>
  <si>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</si>
  <si>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</si>
  <si>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</si>
  <si>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</si>
  <si>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</si>
  <si>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</si>
  <si>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</si>
  <si>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</si>
  <si>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</si>
  <si>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</si>
  <si>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</si>
  <si>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</si>
  <si>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</si>
  <si>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</si>
  <si>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</si>
  <si>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</si>
  <si>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</si>
  <si>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</si>
  <si>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</si>
  <si>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</si>
  <si>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</si>
  <si>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</si>
  <si>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</si>
  <si>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</si>
  <si>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</si>
  <si>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</si>
  <si>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</si>
  <si>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</si>
  <si>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</si>
  <si>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</si>
  <si>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</si>
  <si>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</si>
  <si>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</si>
  <si>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</si>
  <si>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</si>
  <si>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</si>
  <si>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</si>
  <si>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</si>
  <si>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</si>
  <si>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</si>
  <si>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</si>
  <si>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</si>
  <si>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</si>
  <si>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</si>
  <si>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</si>
  <si>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</si>
  <si>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</si>
  <si>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</si>
  <si>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</si>
  <si>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</si>
  <si>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</si>
  <si>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</si>
  <si>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</si>
  <si>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</si>
  <si>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</si>
  <si>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</si>
  <si>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</si>
  <si>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</si>
  <si>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</si>
  <si>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</si>
  <si>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</si>
  <si>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</si>
  <si>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</si>
  <si>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</si>
  <si>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</si>
  <si>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</si>
  <si>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</si>
  <si>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</si>
  <si>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</si>
  <si>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</si>
  <si>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</si>
  <si>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</si>
  <si>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</si>
  <si>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</si>
  <si>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</si>
  <si>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</si>
  <si>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</si>
  <si>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</si>
  <si>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</si>
  <si>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</si>
  <si>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</si>
  <si>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</si>
  <si>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</si>
  <si>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</si>
  <si>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</si>
  <si>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</si>
  <si>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</si>
  <si>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</si>
  <si>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</si>
  <si>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</si>
  <si>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</si>
  <si>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</si>
  <si>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</si>
  <si>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</si>
  <si>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</si>
  <si>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</si>
  <si>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</si>
  <si>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</si>
  <si>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</si>
  <si>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</si>
  <si>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</si>
  <si>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</si>
  <si>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</si>
  <si>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</si>
  <si>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</si>
  <si>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</si>
  <si>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</si>
  <si>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</si>
  <si>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</si>
  <si>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</si>
  <si>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</si>
  <si>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</si>
  <si>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</si>
  <si>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</si>
  <si>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</si>
  <si>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</si>
  <si>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</si>
  <si>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</si>
  <si>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</si>
  <si>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</si>
  <si>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</si>
  <si>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</si>
  <si>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</si>
  <si>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</si>
  <si>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</si>
  <si>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</si>
  <si>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</si>
  <si>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</si>
  <si>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</si>
  <si>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</si>
  <si>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</si>
  <si>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</si>
  <si>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</si>
  <si>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</si>
  <si>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</si>
  <si>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</si>
  <si>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</si>
  <si>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</si>
  <si>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</si>
  <si>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</si>
  <si>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</si>
  <si>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</si>
  <si>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</si>
  <si>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</si>
  <si>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</si>
  <si>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</si>
  <si>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</si>
  <si>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</si>
  <si>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</si>
  <si>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</si>
  <si>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</si>
  <si>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</si>
  <si>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</si>
  <si>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</si>
  <si>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</si>
  <si>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</si>
  <si>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</si>
  <si>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</si>
  <si>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</si>
  <si>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</si>
  <si>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</si>
  <si>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</si>
  <si>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</si>
  <si>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</si>
  <si>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</si>
  <si>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</si>
  <si>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</si>
  <si>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</si>
  <si>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</si>
  <si>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</si>
  <si>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</si>
  <si>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</si>
  <si>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</si>
  <si>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</si>
  <si>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</si>
  <si>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</si>
  <si>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</si>
  <si>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</si>
  <si>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</si>
  <si>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</si>
  <si>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</si>
  <si>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</si>
  <si>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</si>
  <si>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</si>
  <si>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</si>
  <si>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</si>
  <si>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</si>
  <si>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</si>
  <si>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</si>
  <si>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</si>
  <si>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</si>
  <si>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</si>
  <si>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</si>
  <si>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</si>
  <si>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</si>
  <si>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</si>
  <si>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</si>
  <si>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</si>
  <si>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</si>
  <si>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</si>
  <si>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</si>
  <si>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</si>
  <si>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</si>
  <si>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</si>
  <si>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</si>
  <si>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</si>
  <si>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</si>
  <si>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</si>
  <si>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</si>
  <si>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</si>
  <si>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</si>
  <si>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</si>
  <si>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</si>
  <si>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</si>
  <si>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</si>
  <si>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</si>
  <si>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</si>
  <si>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</si>
  <si>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</si>
  <si>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</si>
  <si>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</si>
  <si>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</si>
  <si>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</si>
  <si>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</si>
  <si>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</si>
  <si>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</si>
  <si>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</si>
  <si>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</si>
  <si>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</si>
  <si>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</si>
  <si>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</si>
  <si>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</si>
  <si>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</si>
  <si>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</si>
  <si>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</si>
  <si>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</si>
  <si>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</si>
  <si>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</si>
  <si>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</si>
  <si>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</si>
  <si>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</si>
  <si>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</si>
  <si>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</si>
  <si>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</si>
  <si>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</si>
  <si>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</si>
  <si>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</si>
  <si>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</si>
  <si>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</si>
  <si>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</si>
  <si>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</si>
  <si>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</si>
  <si>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</si>
  <si>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</si>
  <si>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</si>
  <si>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</si>
  <si>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</si>
  <si>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</si>
  <si>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</si>
  <si>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</si>
  <si>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</si>
  <si>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</si>
  <si>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</si>
  <si>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</si>
  <si>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</si>
  <si>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</si>
  <si>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</si>
  <si>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</si>
  <si>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</si>
  <si>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</si>
  <si>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</si>
  <si>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</si>
  <si>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</si>
  <si>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</si>
  <si>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</si>
  <si>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</si>
  <si>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</si>
  <si>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</si>
  <si>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</si>
  <si>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</si>
  <si>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</si>
  <si>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</si>
  <si>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</si>
  <si>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</si>
  <si>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</si>
  <si>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</si>
  <si>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</si>
  <si>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</si>
  <si>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</si>
  <si>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</si>
  <si>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</si>
  <si>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</si>
  <si>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</si>
  <si>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</si>
  <si>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</si>
  <si>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</si>
  <si>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</si>
  <si>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</si>
  <si>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</si>
  <si>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</si>
  <si>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</si>
  <si>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</si>
  <si>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</si>
  <si>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</si>
  <si>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</si>
  <si>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</si>
  <si>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</si>
  <si>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</si>
  <si>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</si>
  <si>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</si>
  <si>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</si>
  <si>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</si>
  <si>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</si>
  <si>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</si>
  <si>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</si>
  <si>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</si>
  <si>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</si>
  <si>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</si>
  <si>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</si>
  <si>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</si>
  <si>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</si>
  <si>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</si>
  <si>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</si>
  <si>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</si>
  <si>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</si>
  <si>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</si>
  <si>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</si>
  <si>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</si>
  <si>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</si>
  <si>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</si>
  <si>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</si>
  <si>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</si>
  <si>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</si>
  <si>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</si>
  <si>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</si>
  <si>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</si>
  <si>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</si>
  <si>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</si>
  <si>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</si>
  <si>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</si>
  <si>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</si>
  <si>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</si>
  <si>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</si>
  <si>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</si>
  <si>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</si>
  <si>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</si>
  <si>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</si>
  <si>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</si>
  <si>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</si>
  <si>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</si>
  <si>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</si>
  <si>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</si>
  <si>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</si>
  <si>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</si>
  <si>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</si>
  <si>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</si>
  <si>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</si>
  <si>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</si>
  <si>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</si>
  <si>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</si>
  <si>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</si>
  <si>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</si>
  <si>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</si>
  <si>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</si>
  <si>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</si>
  <si>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</si>
  <si>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</si>
  <si>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</si>
  <si>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</si>
  <si>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</si>
  <si>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</si>
  <si>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</si>
  <si>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</si>
  <si>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</si>
  <si>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</si>
  <si>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</si>
  <si>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</si>
  <si>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</si>
  <si>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</si>
  <si>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</si>
  <si>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</si>
  <si>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</si>
  <si>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</si>
  <si>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</si>
  <si>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</si>
  <si>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</si>
  <si>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</si>
  <si>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</si>
  <si>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</si>
  <si>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</si>
  <si>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</si>
  <si>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</si>
  <si>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</si>
  <si>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</si>
  <si>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</si>
  <si>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</si>
  <si>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</si>
  <si>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</si>
  <si>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</si>
  <si>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</si>
  <si>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</si>
  <si>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</si>
  <si>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</si>
  <si>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</si>
  <si>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</si>
  <si>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</si>
  <si>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</si>
  <si>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</si>
  <si>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</si>
  <si>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</si>
  <si>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</si>
  <si>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</si>
  <si>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</si>
  <si>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</si>
  <si>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</si>
  <si>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</si>
  <si>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</si>
  <si>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</si>
  <si>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</si>
  <si>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</si>
  <si>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</si>
  <si>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</si>
  <si>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</si>
  <si>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</si>
  <si>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</si>
  <si>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</si>
  <si>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</si>
  <si>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</si>
  <si>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</si>
  <si>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</si>
  <si>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</si>
  <si>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</si>
  <si>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</si>
  <si>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</si>
  <si>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</si>
  <si>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</si>
  <si>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</si>
  <si>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</si>
  <si>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</si>
  <si>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</si>
  <si>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</si>
  <si>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</si>
  <si>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</si>
  <si>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</si>
  <si>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</si>
  <si>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</si>
  <si>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</si>
  <si>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</si>
  <si>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</si>
  <si>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</si>
  <si>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</si>
  <si>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</si>
  <si>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</si>
  <si>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</si>
  <si>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</si>
  <si>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</si>
  <si>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</si>
  <si>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</si>
  <si>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</si>
  <si>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</si>
  <si>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</si>
  <si>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</si>
  <si>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</si>
  <si>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</si>
  <si>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</si>
  <si>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</si>
  <si>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</si>
  <si>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</si>
  <si>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</si>
  <si>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</si>
  <si>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</si>
  <si>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</si>
  <si>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</si>
  <si>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</si>
  <si>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</si>
  <si>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</si>
  <si>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</si>
  <si>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</si>
  <si>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</si>
  <si>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</si>
  <si>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</si>
  <si>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</si>
  <si>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</si>
  <si>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</si>
  <si>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</si>
  <si>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</si>
  <si>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</si>
  <si>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</si>
  <si>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</si>
  <si>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</si>
  <si>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</si>
  <si>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</si>
  <si>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</si>
  <si>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</si>
  <si>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</si>
  <si>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</si>
  <si>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</si>
  <si>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</si>
  <si>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</si>
  <si>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</si>
  <si>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</si>
  <si>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</si>
  <si>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</si>
  <si>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</si>
  <si>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</si>
  <si>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</si>
  <si>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</si>
  <si>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</si>
  <si>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</si>
  <si>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</si>
  <si>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</si>
  <si>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</si>
  <si>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</si>
  <si>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</si>
  <si>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</si>
  <si>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</si>
  <si>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</si>
  <si>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</si>
  <si>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</si>
  <si>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</si>
  <si>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</si>
  <si>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</si>
  <si>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</si>
  <si>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</si>
  <si>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</si>
  <si>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</si>
  <si>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</si>
  <si>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</si>
  <si>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</si>
  <si>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</si>
  <si>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</si>
  <si>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</si>
  <si>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</si>
  <si>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</si>
  <si>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</si>
  <si>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</si>
  <si>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</si>
  <si>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</si>
  <si>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</si>
  <si>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</si>
  <si>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</si>
  <si>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</si>
  <si>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</si>
  <si>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</si>
  <si>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</si>
  <si>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</si>
  <si>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</si>
  <si>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</si>
  <si>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</si>
  <si>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</si>
  <si>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</si>
  <si>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</si>
  <si>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</si>
  <si>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</si>
  <si>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</si>
  <si>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</si>
  <si>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</si>
  <si>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</si>
  <si>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</si>
  <si>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</si>
  <si>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</si>
  <si>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</si>
  <si>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</si>
  <si>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</si>
  <si>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</si>
  <si>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</si>
  <si>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</si>
  <si>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</si>
  <si>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</si>
  <si>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</si>
  <si>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</si>
  <si>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</si>
  <si>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</si>
  <si>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</si>
  <si>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</si>
  <si>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</si>
  <si>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</si>
  <si>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</si>
  <si>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</si>
  <si>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</si>
  <si>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</si>
  <si>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</si>
  <si>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</si>
  <si>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</si>
  <si>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</si>
  <si>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</si>
  <si>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</si>
  <si>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</si>
  <si>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</si>
  <si>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</si>
  <si>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</si>
  <si>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</si>
  <si>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</si>
  <si>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</si>
  <si>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</si>
  <si>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</si>
  <si>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</si>
  <si>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</si>
  <si>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</si>
  <si>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</si>
  <si>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</si>
  <si>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</si>
  <si>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</si>
  <si>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</si>
  <si>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</si>
  <si>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</si>
  <si>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</si>
  <si>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</si>
  <si>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</si>
  <si>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</si>
  <si>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</si>
  <si>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</si>
  <si>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</si>
  <si>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</si>
  <si>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</si>
  <si>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</si>
  <si>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</si>
  <si>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</si>
  <si>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</si>
  <si>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</si>
  <si>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</si>
  <si>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</si>
  <si>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</si>
  <si>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</si>
  <si>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</si>
  <si>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</si>
  <si>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</si>
  <si>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</si>
  <si>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</si>
  <si>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</si>
  <si>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</si>
  <si>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</si>
  <si>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</si>
  <si>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</si>
  <si>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</si>
  <si>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</si>
  <si>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</si>
  <si>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</si>
  <si>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</si>
  <si>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</si>
  <si>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</si>
  <si>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</si>
  <si>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</si>
  <si>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</si>
  <si>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</si>
  <si>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</si>
  <si>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</si>
  <si>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</si>
  <si>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</si>
  <si>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</si>
  <si>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</si>
  <si>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</si>
  <si>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</si>
  <si>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</si>
  <si>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</si>
  <si>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</si>
  <si>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</si>
  <si>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</si>
  <si>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</si>
  <si>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</si>
  <si>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</si>
  <si>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</si>
  <si>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</si>
  <si>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</si>
  <si>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</si>
  <si>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</si>
  <si>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</si>
  <si>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</si>
  <si>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</si>
  <si>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</si>
  <si>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</si>
  <si>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</si>
  <si>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</si>
  <si>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</si>
  <si>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</si>
  <si>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</si>
  <si>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</si>
  <si>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</si>
  <si>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</si>
  <si>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</si>
  <si>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</si>
  <si>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</si>
  <si>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</si>
  <si>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</si>
  <si>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</si>
  <si>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</si>
  <si>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</si>
  <si>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</si>
  <si>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</si>
  <si>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</si>
  <si>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</si>
  <si>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</si>
  <si>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</si>
  <si>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</si>
  <si>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</si>
  <si>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</si>
  <si>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</si>
  <si>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</si>
  <si>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</si>
  <si>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</si>
  <si>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</si>
  <si>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</si>
  <si>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</si>
  <si>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</si>
  <si>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</si>
  <si>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</si>
  <si>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</si>
  <si>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</si>
  <si>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</si>
  <si>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</si>
  <si>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</si>
  <si>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</si>
  <si>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</si>
  <si>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</si>
  <si>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</si>
  <si>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</si>
  <si>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</si>
  <si>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</si>
  <si>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</si>
  <si>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</si>
  <si>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</si>
  <si>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</si>
  <si>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</si>
  <si>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</si>
  <si>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</si>
  <si>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</si>
  <si>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</si>
  <si>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</si>
  <si>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</si>
  <si>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</si>
  <si>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</si>
  <si>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</si>
  <si>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</si>
  <si>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</si>
  <si>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</si>
  <si>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</si>
  <si>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</si>
  <si>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</si>
  <si>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</si>
  <si>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</si>
  <si>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</si>
  <si>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</si>
  <si>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</si>
  <si>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</si>
  <si>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</si>
  <si>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</si>
  <si>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</si>
  <si>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</si>
  <si>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</si>
  <si>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</si>
  <si>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</si>
  <si>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</si>
  <si>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</si>
  <si>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</si>
  <si>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</si>
  <si>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</si>
  <si>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</si>
  <si>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</si>
  <si>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</si>
  <si>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</si>
  <si>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</si>
  <si>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</si>
  <si>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</si>
  <si>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</si>
  <si>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</si>
  <si>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</si>
  <si>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</si>
  <si>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</si>
  <si>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</si>
  <si>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</si>
  <si>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</si>
  <si>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</si>
  <si>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</si>
  <si>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</si>
  <si>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</si>
  <si>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</si>
  <si>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</si>
  <si>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</si>
  <si>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</si>
  <si>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</si>
  <si>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</si>
  <si>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</si>
  <si>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</si>
  <si>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</si>
  <si>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</si>
  <si>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</si>
  <si>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</si>
  <si>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</si>
  <si>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</si>
  <si>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</si>
  <si>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</si>
  <si>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</si>
  <si>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</si>
  <si>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</si>
  <si>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</si>
  <si>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</si>
  <si>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</si>
  <si>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</si>
  <si>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</si>
  <si>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</si>
  <si>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</si>
  <si>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</si>
  <si>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</si>
  <si>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</si>
  <si>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</si>
  <si>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</si>
  <si>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</si>
  <si>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</si>
  <si>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</si>
  <si>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</si>
  <si>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</si>
  <si>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</si>
  <si>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</si>
  <si>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</si>
  <si>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</si>
  <si>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</si>
  <si>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</si>
  <si>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</si>
  <si>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</si>
  <si>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</si>
  <si>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</si>
  <si>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</si>
  <si>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</si>
  <si>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</si>
  <si>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</si>
  <si>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</si>
  <si>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</si>
  <si>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</si>
  <si>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</si>
  <si>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</si>
  <si>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</si>
  <si>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</si>
  <si>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</si>
  <si>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</si>
  <si>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</si>
  <si>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</si>
  <si>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</si>
  <si>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</si>
  <si>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</si>
  <si>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</si>
  <si>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</si>
  <si>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</si>
  <si>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</si>
  <si>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</si>
  <si>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</si>
  <si>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</si>
  <si>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</si>
  <si>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</si>
  <si>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</si>
  <si>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</si>
  <si>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</si>
  <si>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</si>
  <si>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</si>
  <si>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</si>
  <si>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</si>
  <si>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</si>
  <si>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</si>
  <si>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</si>
  <si>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</si>
  <si>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</si>
  <si>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</si>
  <si>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</si>
  <si>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</si>
  <si>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</si>
  <si>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</si>
  <si>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</si>
  <si>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</si>
  <si>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</si>
  <si>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</si>
  <si>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</si>
  <si>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</si>
  <si>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</si>
  <si>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</si>
  <si>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</si>
  <si>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</si>
  <si>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</si>
  <si>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</si>
  <si>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</si>
  <si>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</si>
  <si>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</si>
  <si>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</si>
  <si>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</si>
  <si>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</si>
  <si>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</si>
  <si>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</si>
  <si>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</si>
  <si>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</si>
  <si>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</si>
  <si>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</si>
  <si>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</si>
  <si>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</si>
  <si>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</si>
  <si>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</si>
  <si>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</si>
  <si>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</si>
  <si>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</si>
  <si>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</si>
  <si>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</si>
  <si>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</si>
  <si>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</si>
  <si>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</si>
  <si>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</si>
  <si>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</si>
  <si>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</si>
  <si>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</si>
  <si>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</si>
  <si>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</si>
  <si>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</si>
  <si>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</si>
  <si>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</si>
  <si>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</si>
  <si>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</si>
  <si>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</si>
  <si>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</si>
  <si>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</si>
  <si>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</si>
  <si>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</si>
  <si>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</si>
  <si>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</si>
  <si>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</si>
  <si>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</si>
  <si>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</si>
  <si>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</si>
  <si>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</si>
  <si>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</si>
  <si>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</si>
  <si>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</si>
  <si>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</si>
  <si>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</si>
  <si>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</si>
  <si>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</si>
  <si>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</si>
  <si>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</si>
  <si>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</si>
  <si>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</si>
  <si>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</si>
  <si>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</si>
  <si>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</si>
  <si>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</si>
  <si>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</si>
  <si>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</si>
  <si>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</si>
  <si>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</si>
  <si>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</si>
  <si>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</si>
  <si>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</si>
  <si>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</si>
  <si>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</si>
  <si>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</si>
  <si>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</si>
  <si>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</si>
  <si>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</si>
  <si>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</si>
  <si>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</si>
  <si>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</si>
  <si>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</si>
  <si>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</si>
  <si>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</si>
  <si>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</si>
  <si>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</si>
  <si>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</si>
  <si>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</si>
  <si>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</si>
  <si>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</si>
  <si>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</si>
  <si>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</si>
  <si>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</si>
  <si>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</si>
  <si>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</si>
  <si>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</si>
  <si>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</si>
  <si>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</si>
  <si>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</si>
  <si>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</si>
  <si>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</si>
  <si>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</si>
  <si>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</si>
  <si>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</si>
  <si>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</si>
  <si>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</si>
  <si>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</si>
  <si>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</si>
  <si>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</si>
  <si>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</si>
  <si>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</si>
  <si>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</si>
  <si>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</si>
  <si>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</si>
  <si>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</si>
  <si>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</si>
  <si>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</si>
  <si>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</si>
  <si>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</si>
  <si>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</si>
  <si>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</si>
  <si>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</si>
  <si>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</si>
  <si>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</si>
  <si>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</si>
  <si>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</si>
  <si>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</si>
  <si>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</si>
  <si>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</si>
  <si>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</si>
  <si>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</si>
  <si>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</si>
  <si>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</si>
  <si>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</si>
  <si>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</si>
  <si>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</si>
  <si>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</si>
  <si>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</si>
  <si>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</si>
  <si>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</si>
  <si>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</si>
  <si>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</si>
  <si>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</si>
  <si>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</si>
  <si>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</si>
  <si>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</si>
  <si>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</si>
  <si>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</si>
  <si>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</si>
  <si>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</si>
  <si>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</si>
  <si>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</si>
  <si>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</si>
  <si>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</si>
  <si>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</si>
  <si>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</si>
  <si>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</si>
  <si>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</si>
  <si>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</si>
  <si>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</si>
  <si>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</si>
  <si>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</si>
  <si>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</si>
  <si>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</si>
  <si>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</si>
  <si>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</si>
  <si>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</si>
  <si>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</si>
  <si>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</si>
  <si>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</si>
  <si>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</si>
  <si>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</si>
  <si>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</si>
  <si>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</si>
  <si>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</si>
  <si>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</si>
  <si>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</si>
  <si>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</si>
  <si>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</si>
  <si>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</si>
  <si>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</si>
  <si>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</si>
  <si>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</si>
  <si>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</si>
  <si>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</si>
  <si>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</si>
  <si>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</si>
  <si>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</si>
  <si>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</si>
  <si>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</si>
  <si>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</si>
  <si>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</si>
  <si>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</si>
  <si>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</si>
  <si>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</si>
  <si>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</si>
  <si>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</si>
  <si>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</si>
  <si>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</si>
  <si>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</si>
  <si>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</si>
  <si>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</si>
  <si>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</si>
  <si>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</si>
  <si>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</si>
  <si>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</si>
  <si>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</si>
  <si>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</si>
  <si>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</si>
  <si>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</si>
  <si>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</si>
  <si>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</si>
  <si>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</si>
  <si>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</si>
  <si>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</si>
  <si>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</si>
  <si>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</si>
  <si>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</si>
  <si>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</si>
  <si>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</si>
  <si>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</si>
  <si>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</si>
  <si>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</si>
  <si>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</si>
  <si>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</si>
  <si>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</si>
  <si>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</si>
  <si>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</si>
  <si>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</si>
  <si>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</si>
  <si>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</si>
  <si>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</si>
  <si>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</si>
  <si>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</si>
  <si>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</si>
  <si>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</si>
  <si>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</si>
  <si>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</si>
  <si>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</si>
  <si>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</si>
  <si>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</si>
  <si>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</si>
  <si>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</si>
  <si>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</si>
  <si>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</si>
  <si>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</si>
  <si>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</si>
  <si>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</si>
  <si>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</si>
  <si>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</si>
  <si>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</si>
  <si>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</si>
  <si>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</si>
  <si>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</si>
  <si>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</si>
  <si>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</si>
  <si>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</si>
  <si>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</si>
  <si>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</si>
  <si>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</si>
  <si>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</si>
  <si>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</si>
  <si>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</si>
  <si>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</si>
  <si>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</si>
  <si>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</si>
  <si>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</si>
  <si>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</si>
  <si>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</si>
  <si>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</si>
  <si>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</si>
  <si>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</si>
  <si>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</si>
  <si>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</si>
  <si>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</si>
  <si>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</si>
  <si>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</si>
  <si>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</si>
  <si>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</si>
  <si>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</si>
  <si>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</si>
  <si>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</si>
  <si>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</si>
  <si>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</si>
  <si>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</si>
  <si>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</si>
  <si>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</si>
  <si>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</si>
  <si>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</si>
  <si>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</si>
  <si>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</si>
  <si>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</si>
  <si>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</si>
  <si>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</si>
  <si>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</si>
  <si>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</si>
  <si>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</si>
  <si>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</si>
  <si>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</si>
  <si>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</si>
  <si>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</si>
  <si>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</si>
  <si>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</si>
  <si>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</si>
  <si>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</si>
  <si>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</si>
  <si>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</si>
  <si>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</si>
  <si>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</si>
  <si>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</si>
  <si>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</si>
  <si>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</si>
  <si>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</si>
  <si>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</si>
  <si>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</si>
  <si>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</si>
  <si>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</si>
  <si>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</si>
  <si>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</si>
  <si>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</si>
  <si>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</si>
  <si>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</si>
  <si>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</si>
  <si>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</si>
  <si>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</si>
  <si>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</si>
  <si>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</si>
  <si>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</si>
  <si>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</si>
  <si>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</si>
  <si>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</si>
  <si>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</si>
  <si>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</si>
  <si>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</si>
  <si>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</si>
  <si>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</si>
  <si>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</si>
  <si>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</si>
  <si>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</si>
  <si>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</si>
  <si>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</si>
  <si>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</si>
  <si>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</si>
  <si>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</si>
  <si>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</si>
  <si>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</si>
  <si>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</si>
  <si>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</si>
  <si>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</si>
  <si>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</si>
  <si>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</si>
  <si>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</si>
  <si>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</si>
  <si>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</si>
  <si>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</si>
  <si>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</si>
  <si>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</si>
  <si>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</si>
  <si>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</si>
  <si>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</si>
  <si>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</si>
  <si>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</si>
  <si>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</si>
  <si>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</si>
  <si>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</si>
  <si>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</si>
  <si>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</si>
  <si>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</si>
  <si>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</si>
  <si>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</si>
  <si>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</si>
  <si>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</si>
  <si>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</si>
  <si>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</si>
  <si>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</si>
  <si>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</si>
  <si>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</si>
  <si>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</si>
  <si>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</si>
  <si>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</si>
  <si>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</si>
  <si>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</si>
  <si>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</si>
  <si>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</si>
  <si>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</si>
  <si>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</si>
  <si>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</si>
  <si>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</si>
  <si>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</si>
  <si>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</si>
  <si>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</si>
  <si>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</si>
  <si>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</si>
  <si>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</si>
  <si>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</si>
  <si>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</si>
  <si>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</si>
  <si>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</si>
  <si>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</si>
  <si>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</si>
  <si>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</si>
  <si>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</si>
  <si>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</si>
  <si>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</si>
  <si>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</si>
  <si>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</si>
  <si>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</si>
  <si>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</si>
  <si>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</si>
  <si>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</si>
  <si>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</si>
  <si>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</si>
  <si>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</si>
  <si>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</si>
  <si>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</si>
  <si>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</si>
  <si>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</si>
  <si>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</si>
  <si>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</si>
  <si>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</si>
  <si>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</si>
  <si>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</si>
  <si>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</si>
  <si>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</si>
  <si>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</si>
  <si>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</si>
  <si>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</si>
  <si>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</si>
  <si>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</si>
  <si>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</si>
  <si>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</si>
  <si>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</si>
  <si>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</si>
  <si>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</si>
  <si>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</si>
  <si>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</si>
  <si>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</si>
  <si>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</si>
  <si>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</si>
  <si>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</si>
  <si>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</si>
  <si>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</si>
  <si>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</si>
  <si>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</si>
  <si>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</si>
  <si>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</si>
  <si>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</si>
  <si>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</si>
  <si>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</si>
  <si>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</si>
  <si>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</si>
  <si>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</si>
  <si>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</si>
  <si>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</si>
  <si>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</si>
  <si>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</si>
  <si>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</si>
  <si>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</si>
  <si>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</si>
  <si>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</si>
  <si>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</si>
  <si>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</si>
  <si>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</si>
  <si>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</si>
  <si>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</si>
  <si>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</si>
  <si>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</si>
  <si>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</si>
  <si>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</si>
  <si>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</si>
  <si>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</si>
  <si>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</si>
  <si>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</si>
  <si>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</si>
  <si>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</si>
  <si>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</si>
  <si>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</si>
  <si>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</si>
  <si>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</si>
  <si>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</si>
  <si>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</si>
  <si>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</si>
  <si>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</si>
  <si>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</si>
  <si>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</si>
  <si>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</si>
  <si>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</si>
  <si>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</si>
  <si>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</si>
  <si>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</si>
  <si>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</si>
  <si>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</si>
  <si>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</si>
  <si>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</si>
  <si>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</si>
  <si>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</si>
  <si>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</si>
  <si>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</si>
  <si>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</si>
  <si>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</si>
  <si>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</si>
  <si>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</si>
  <si>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</si>
  <si>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</si>
  <si>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</si>
  <si>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</si>
  <si>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</si>
  <si>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</si>
  <si>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</si>
  <si>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</si>
  <si>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</si>
  <si>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</si>
  <si>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</si>
  <si>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</si>
  <si>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</si>
  <si>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</si>
  <si>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</si>
  <si>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</si>
  <si>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</si>
  <si>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</si>
  <si>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</si>
  <si>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</si>
  <si>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</si>
  <si>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</si>
  <si>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</si>
  <si>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</si>
  <si>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</si>
  <si>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</si>
  <si>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</si>
  <si>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</si>
  <si>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</si>
  <si>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</si>
  <si>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</si>
  <si>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</si>
  <si>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</si>
  <si>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</si>
  <si>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</si>
  <si>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</si>
  <si>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</si>
  <si>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</si>
  <si>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</si>
  <si>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</si>
  <si>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</si>
  <si>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</si>
  <si>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</si>
  <si>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</si>
  <si>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</si>
  <si>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</si>
  <si>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</si>
  <si>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</si>
  <si>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</si>
  <si>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</si>
  <si>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</si>
  <si>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</si>
  <si>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</si>
  <si>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</si>
  <si>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</si>
  <si>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</si>
  <si>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</si>
  <si>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</si>
  <si>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</si>
  <si>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</si>
  <si>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</si>
  <si>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</si>
  <si>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</si>
  <si>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</si>
  <si>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</si>
  <si>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</si>
  <si>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</si>
  <si>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</si>
  <si>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</si>
  <si>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</si>
  <si>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</si>
  <si>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</si>
  <si>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</si>
  <si>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</si>
  <si>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</si>
  <si>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</si>
  <si>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</si>
  <si>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</si>
  <si>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</si>
  <si>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</si>
  <si>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</si>
  <si>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</si>
  <si>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</si>
  <si>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</si>
  <si>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</si>
  <si>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</si>
  <si>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</si>
  <si>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</si>
  <si>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</si>
  <si>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</si>
  <si>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</si>
  <si>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</si>
  <si>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</si>
  <si>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</si>
  <si>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</si>
  <si>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</si>
  <si>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</si>
  <si>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</si>
  <si>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</si>
  <si>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</si>
  <si>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</si>
  <si>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</si>
  <si>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</si>
  <si>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</si>
  <si>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</si>
  <si>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</si>
  <si>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</si>
  <si>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</si>
  <si>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</si>
  <si>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</si>
  <si>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</si>
  <si>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</si>
  <si>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</si>
  <si>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</si>
  <si>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</si>
  <si>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</si>
  <si>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</si>
  <si>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</si>
  <si>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</si>
  <si>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</si>
  <si>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</si>
  <si>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</si>
  <si>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</si>
  <si>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</si>
  <si>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</si>
  <si>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</si>
  <si>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</si>
  <si>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</si>
  <si>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</si>
  <si>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</si>
  <si>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</si>
  <si>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</si>
  <si>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</si>
  <si>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</si>
  <si>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</si>
  <si>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</si>
  <si>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</si>
  <si>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</si>
  <si>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</si>
  <si>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</si>
  <si>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</si>
  <si>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</si>
  <si>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</si>
  <si>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</si>
  <si>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</si>
  <si>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</si>
  <si>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</si>
  <si>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</si>
  <si>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</si>
  <si>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</si>
  <si>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</si>
  <si>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</si>
  <si>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</si>
  <si>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</si>
  <si>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</si>
  <si>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</si>
  <si>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</si>
  <si>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</si>
  <si>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</si>
  <si>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</si>
  <si>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</si>
  <si>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</si>
  <si>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</si>
  <si>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</si>
  <si>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</si>
  <si>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</si>
  <si>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</si>
  <si>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</si>
  <si>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</si>
  <si>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</si>
  <si>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</si>
  <si>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</si>
  <si>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</si>
  <si>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</si>
  <si>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</si>
  <si>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</si>
  <si>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</si>
  <si>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</si>
  <si>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</si>
  <si>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</si>
  <si>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</si>
  <si>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</si>
  <si>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</si>
  <si>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</si>
  <si>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</si>
  <si>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</si>
  <si>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</si>
  <si>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</si>
  <si>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</si>
  <si>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</si>
  <si>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</si>
  <si>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</si>
  <si>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</si>
  <si>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</si>
  <si>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</si>
  <si>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</si>
  <si>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</si>
  <si>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</si>
  <si>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</si>
  <si>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</si>
  <si>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</si>
  <si>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</si>
  <si>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</si>
  <si>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</si>
  <si>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</si>
  <si>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</si>
  <si>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</si>
  <si>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</si>
  <si>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</si>
  <si>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</si>
  <si>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</si>
  <si>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</si>
  <si>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</si>
  <si>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</si>
  <si>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</si>
  <si>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</si>
  <si>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</si>
  <si>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</si>
  <si>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</si>
  <si>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</si>
  <si>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</si>
  <si>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</si>
  <si>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</si>
  <si>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</si>
  <si>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</si>
  <si>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</si>
  <si>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</si>
  <si>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</si>
  <si>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</si>
  <si>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</si>
  <si>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</si>
  <si>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</si>
  <si>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</si>
  <si>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</si>
  <si>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</si>
  <si>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</si>
  <si>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</si>
  <si>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</si>
  <si>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</si>
  <si>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</si>
  <si>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</si>
  <si>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</si>
  <si>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</si>
  <si>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</si>
  <si>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</si>
  <si>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</si>
  <si>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</si>
  <si>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</si>
  <si>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</si>
  <si>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</si>
  <si>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</si>
  <si>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</si>
  <si>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</si>
  <si>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</si>
  <si>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</si>
  <si>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</si>
  <si>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</si>
  <si>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</si>
  <si>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</si>
  <si>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</si>
  <si>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</si>
  <si>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</si>
  <si>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</si>
  <si>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</si>
  <si>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</si>
  <si>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</si>
  <si>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</si>
  <si>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</si>
  <si>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</si>
  <si>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</si>
  <si>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</si>
  <si>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</si>
  <si>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</si>
  <si>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</si>
  <si>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</si>
  <si>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</si>
  <si>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</si>
  <si>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</si>
  <si>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</si>
  <si>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</si>
  <si>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</si>
  <si>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</si>
  <si>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</si>
  <si>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</si>
  <si>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</si>
  <si>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</si>
  <si>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</si>
  <si>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</si>
  <si>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</si>
  <si>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</si>
  <si>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</si>
  <si>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</si>
  <si>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</si>
  <si>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</si>
  <si>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</si>
  <si>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</si>
  <si>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</si>
  <si>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</si>
  <si>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</si>
  <si>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</si>
  <si>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</si>
  <si>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</si>
  <si>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</si>
  <si>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</si>
  <si>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</si>
  <si>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</si>
  <si>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</si>
  <si>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</si>
  <si>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</si>
  <si>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</si>
  <si>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</si>
  <si>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</si>
  <si>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</si>
  <si>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</si>
  <si>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</si>
  <si>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</si>
  <si>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</si>
  <si>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</si>
  <si>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</si>
  <si>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</si>
  <si>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</si>
  <si>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</si>
  <si>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</si>
  <si>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</si>
  <si>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</si>
  <si>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</si>
  <si>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</si>
  <si>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</si>
  <si>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</si>
  <si>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</si>
  <si>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</si>
  <si>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</si>
  <si>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</si>
  <si>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</si>
  <si>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</si>
  <si>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</si>
  <si>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</si>
  <si>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</si>
  <si>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</si>
  <si>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</si>
  <si>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</si>
  <si>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</si>
  <si>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</si>
  <si>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</si>
  <si>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</si>
  <si>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</si>
  <si>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</si>
  <si>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</si>
  <si>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</si>
  <si>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</si>
  <si>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</si>
  <si>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</si>
  <si>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</si>
  <si>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</si>
  <si>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</si>
  <si>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</si>
  <si>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</si>
  <si>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</si>
  <si>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</si>
  <si>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</si>
  <si>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</si>
  <si>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</si>
  <si>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</si>
  <si>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</si>
  <si>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</si>
  <si>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</si>
  <si>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</si>
  <si>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</si>
  <si>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</si>
  <si>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</si>
  <si>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</si>
  <si>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</si>
  <si>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</si>
  <si>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</si>
  <si>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</si>
  <si>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</si>
  <si>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</si>
  <si>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</si>
  <si>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</si>
  <si>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</si>
  <si>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</si>
  <si>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</si>
  <si>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</si>
  <si>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</si>
  <si>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</si>
  <si>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</si>
  <si>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</si>
  <si>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</si>
  <si>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</si>
  <si>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</si>
  <si>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</si>
  <si>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</si>
  <si>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</si>
  <si>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</si>
  <si>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</si>
  <si>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</si>
  <si>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</si>
  <si>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</si>
  <si>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</si>
  <si>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</si>
  <si>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</si>
  <si>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</si>
  <si>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</si>
  <si>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</si>
  <si>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</si>
  <si>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</si>
  <si>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</si>
  <si>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</si>
  <si>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</si>
  <si>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</si>
  <si>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</si>
  <si>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</si>
  <si>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</si>
  <si>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</si>
  <si>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</si>
  <si>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</si>
  <si>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</si>
  <si>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</si>
  <si>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</si>
  <si>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</si>
  <si>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</si>
  <si>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</si>
  <si>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</si>
  <si>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</si>
  <si>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</si>
  <si>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</si>
  <si>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</si>
  <si>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</si>
  <si>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</si>
  <si>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</si>
  <si>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</si>
  <si>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</si>
  <si>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</si>
  <si>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</si>
  <si>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</si>
  <si>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</si>
  <si>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</si>
  <si>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</si>
  <si>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</si>
  <si>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</si>
  <si>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</si>
  <si>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</si>
  <si>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</si>
  <si>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</si>
  <si>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</si>
  <si>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</si>
  <si>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</si>
  <si>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</si>
  <si>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</si>
  <si>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</si>
  <si>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</si>
  <si>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</si>
  <si>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</si>
  <si>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</si>
  <si>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</si>
  <si>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</si>
  <si>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</si>
  <si>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</si>
  <si>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</si>
  <si>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</si>
  <si>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</si>
  <si>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</si>
  <si>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</si>
  <si>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</si>
  <si>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</si>
  <si>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</si>
  <si>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</si>
  <si>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</si>
  <si>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</si>
  <si>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</si>
  <si>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</si>
  <si>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</si>
  <si>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</si>
  <si>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</si>
  <si>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</si>
  <si>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</si>
  <si>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</si>
  <si>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</si>
  <si>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</si>
  <si>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</si>
  <si>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</si>
  <si>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</si>
  <si>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</si>
  <si>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</si>
  <si>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</si>
  <si>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</si>
  <si>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</si>
  <si>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</si>
  <si>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</si>
  <si>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</si>
  <si>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</si>
  <si>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</si>
  <si>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</si>
  <si>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</si>
  <si>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</si>
  <si>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</si>
  <si>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</si>
  <si>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</si>
  <si>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</si>
  <si>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</si>
  <si>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</si>
  <si>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</si>
  <si>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</si>
  <si>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</si>
  <si>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</si>
  <si>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</si>
  <si>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</si>
  <si>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</si>
  <si>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</si>
  <si>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</si>
  <si>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</si>
  <si>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</si>
  <si>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</si>
  <si>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</si>
  <si>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</si>
  <si>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</si>
  <si>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</si>
  <si>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</si>
  <si>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</si>
  <si>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</si>
  <si>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</si>
  <si>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</si>
  <si>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</si>
  <si>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</si>
  <si>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</si>
  <si>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</si>
  <si>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</si>
  <si>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</si>
  <si>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</si>
  <si>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</si>
  <si>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</si>
  <si>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</si>
  <si>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</si>
  <si>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</si>
  <si>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</si>
  <si>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</si>
  <si>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</si>
  <si>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</si>
  <si>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</si>
  <si>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</si>
  <si>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</si>
  <si>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</si>
  <si>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</si>
  <si>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</si>
  <si>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</si>
  <si>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</si>
  <si>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</si>
  <si>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</si>
  <si>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</si>
  <si>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</si>
  <si>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</si>
  <si>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</si>
  <si>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</si>
  <si>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</si>
  <si>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</si>
  <si>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</si>
  <si>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</si>
  <si>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</si>
  <si>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</si>
  <si>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</si>
  <si>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</si>
  <si>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</si>
  <si>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</si>
  <si>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</si>
  <si>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</si>
  <si>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</si>
  <si>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</si>
  <si>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</si>
  <si>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</si>
  <si>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</si>
  <si>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</si>
  <si>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</si>
  <si>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</si>
  <si>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</si>
  <si>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</si>
  <si>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</si>
  <si>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</si>
  <si>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</si>
  <si>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</si>
  <si>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</si>
  <si>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</si>
  <si>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</si>
  <si>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</si>
  <si>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</si>
  <si>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</si>
  <si>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</si>
  <si>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</si>
  <si>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</si>
  <si>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</si>
  <si>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</si>
  <si>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</si>
  <si>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</si>
  <si>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</si>
  <si>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</si>
  <si>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</si>
  <si>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</si>
  <si>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</si>
  <si>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</si>
  <si>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</si>
  <si>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</si>
  <si>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</si>
  <si>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</si>
  <si>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</si>
  <si>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</si>
  <si>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</si>
  <si>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</si>
  <si>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</si>
  <si>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</si>
  <si>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</si>
  <si>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</si>
  <si>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</si>
  <si>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</si>
  <si>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</si>
  <si>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</si>
  <si>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</si>
  <si>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</si>
  <si>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</si>
  <si>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</si>
  <si>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</si>
  <si>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</si>
  <si>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</si>
  <si>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</si>
  <si>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</si>
  <si>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</si>
  <si>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</si>
  <si>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</si>
  <si>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</si>
  <si>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</si>
  <si>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</si>
  <si>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</si>
  <si>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</si>
  <si>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</si>
  <si>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</si>
  <si>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</si>
  <si>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</si>
  <si>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</si>
  <si>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</si>
  <si>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</si>
  <si>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</si>
  <si>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</si>
  <si>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</si>
  <si>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</si>
  <si>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</si>
  <si>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</si>
  <si>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</si>
  <si>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</si>
  <si>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</si>
  <si>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</si>
  <si>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</si>
  <si>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</si>
  <si>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</si>
  <si>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</si>
  <si>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</si>
  <si>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</si>
  <si>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</si>
  <si>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</si>
  <si>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</si>
  <si>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</si>
  <si>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</si>
  <si>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</si>
  <si>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</si>
  <si>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</si>
  <si>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</si>
  <si>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</si>
  <si>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</si>
  <si>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</si>
  <si>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</si>
  <si>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</si>
  <si>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</si>
  <si>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</si>
  <si>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</si>
  <si>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</si>
  <si>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</si>
  <si>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</si>
  <si>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</si>
  <si>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</si>
  <si>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</si>
  <si>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</si>
  <si>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</si>
  <si>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</si>
  <si>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</si>
  <si>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</si>
  <si>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</si>
  <si>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</si>
  <si>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</si>
  <si>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</si>
  <si>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</si>
  <si>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</si>
  <si>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</si>
  <si>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</si>
  <si>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</si>
  <si>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</si>
  <si>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</si>
  <si>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</si>
  <si>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</si>
  <si>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</si>
  <si>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</si>
  <si>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</si>
  <si>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</si>
  <si>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</si>
  <si>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</si>
  <si>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</si>
  <si>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</si>
  <si>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</si>
  <si>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</si>
  <si>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</si>
  <si>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</si>
  <si>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</si>
  <si>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</si>
  <si>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</si>
  <si>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</si>
  <si>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</si>
  <si>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</si>
  <si>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</si>
  <si>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</si>
  <si>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</si>
  <si>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</si>
  <si>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</si>
  <si>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</si>
  <si>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</si>
  <si>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</si>
  <si>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</si>
  <si>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</si>
  <si>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</si>
  <si>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</si>
  <si>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</si>
  <si>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</si>
  <si>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</si>
  <si>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</si>
  <si>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</si>
  <si>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</si>
  <si>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</si>
  <si>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</si>
  <si>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</si>
  <si>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</si>
  <si>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</si>
  <si>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</si>
  <si>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</si>
  <si>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</si>
  <si>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</si>
  <si>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</si>
  <si>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</si>
  <si>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</si>
  <si>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</si>
  <si>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</si>
  <si>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</si>
  <si>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</si>
  <si>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</si>
  <si>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</si>
  <si>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</si>
  <si>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</si>
  <si>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</si>
  <si>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</si>
  <si>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</si>
  <si>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</si>
  <si>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</si>
  <si>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</si>
  <si>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</si>
  <si>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</si>
  <si>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</si>
  <si>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</si>
  <si>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</si>
  <si>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</si>
  <si>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</si>
  <si>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</si>
  <si>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</si>
  <si>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</si>
  <si>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</si>
  <si>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</si>
  <si>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</si>
  <si>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</si>
  <si>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</si>
  <si>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</si>
  <si>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</si>
  <si>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</si>
  <si>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</si>
  <si>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</si>
  <si>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</si>
  <si>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</si>
  <si>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</si>
  <si>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</si>
  <si>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</si>
  <si>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</si>
  <si>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</si>
  <si>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</si>
  <si>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</si>
  <si>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</si>
  <si>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</si>
  <si>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</si>
  <si>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</si>
  <si>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</si>
  <si>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</si>
  <si>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</si>
  <si>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</si>
  <si>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</si>
  <si>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</si>
  <si>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</si>
  <si>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</si>
  <si>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</si>
  <si>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</si>
  <si>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</si>
  <si>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</si>
  <si>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</si>
  <si>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</si>
  <si>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</si>
  <si>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</si>
  <si>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</si>
  <si>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</si>
  <si>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</si>
  <si>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</si>
  <si>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</si>
  <si>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</si>
  <si>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</si>
  <si>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</si>
  <si>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</si>
  <si>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</si>
  <si>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</si>
  <si>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</si>
  <si>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</si>
  <si>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</si>
  <si>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</si>
  <si>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</si>
  <si>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</si>
  <si>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</si>
  <si>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</si>
  <si>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</si>
  <si>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</si>
  <si>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</si>
  <si>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</si>
  <si>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</si>
  <si>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</si>
  <si>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</si>
  <si>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</si>
  <si>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</si>
  <si>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</si>
  <si>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</si>
  <si>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</si>
  <si>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</si>
  <si>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</si>
  <si>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</si>
  <si>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</si>
  <si>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</si>
  <si>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</si>
  <si>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</si>
  <si>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</si>
  <si>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</si>
  <si>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</si>
  <si>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</si>
  <si>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</si>
  <si>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</si>
  <si>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</si>
  <si>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</si>
  <si>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</si>
  <si>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</si>
  <si>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</si>
  <si>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</si>
  <si>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</si>
  <si>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</si>
  <si>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</si>
  <si>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</si>
  <si>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</si>
  <si>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</si>
  <si>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</si>
  <si>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</si>
  <si>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</si>
  <si>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</si>
  <si>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</si>
  <si>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</si>
  <si>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</si>
  <si>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</si>
  <si>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</si>
  <si>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</si>
  <si>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</si>
  <si>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</si>
  <si>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</si>
  <si>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</si>
  <si>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</si>
  <si>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</si>
  <si>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</si>
  <si>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</si>
  <si>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</si>
  <si>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</si>
  <si>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</si>
  <si>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</si>
  <si>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</si>
  <si>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</si>
  <si>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</si>
  <si>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</si>
  <si>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</si>
  <si>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</si>
  <si>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</si>
  <si>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</si>
  <si>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</si>
  <si>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</si>
  <si>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</si>
  <si>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</si>
  <si>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</si>
  <si>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</si>
  <si>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</si>
  <si>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</si>
  <si>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</si>
  <si>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</si>
  <si>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</si>
  <si>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</si>
  <si>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</si>
  <si>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</si>
  <si>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</si>
  <si>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</si>
  <si>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</si>
  <si>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</si>
  <si>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</si>
  <si>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</si>
  <si>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</si>
  <si>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</si>
  <si>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</si>
  <si>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</si>
  <si>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</si>
  <si>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</si>
  <si>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</si>
  <si>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</si>
  <si>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</si>
  <si>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</si>
  <si>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</si>
  <si>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</si>
  <si>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</si>
  <si>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</si>
  <si>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</si>
  <si>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</si>
  <si>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</si>
  <si>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</si>
  <si>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</si>
  <si>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</si>
  <si>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</si>
  <si>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</si>
  <si>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</si>
  <si>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</si>
  <si>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</si>
  <si>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</si>
  <si>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</si>
  <si>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</si>
  <si>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</si>
  <si>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</si>
  <si>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</si>
  <si>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</si>
  <si>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</si>
  <si>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</si>
  <si>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</si>
  <si>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</si>
  <si>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</si>
  <si>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</si>
  <si>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</si>
  <si>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</si>
  <si>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</si>
  <si>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</si>
  <si>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</si>
  <si>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</si>
  <si>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</si>
  <si>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</si>
  <si>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</si>
  <si>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</si>
  <si>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</si>
  <si>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</si>
  <si>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</si>
  <si>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</si>
  <si>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</si>
  <si>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</si>
  <si>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</si>
  <si>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</si>
  <si>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</si>
  <si>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</si>
  <si>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</si>
  <si>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</si>
  <si>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</si>
  <si>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</si>
  <si>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</si>
  <si>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</si>
  <si>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</si>
  <si>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</si>
  <si>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</si>
  <si>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</si>
  <si>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</si>
  <si>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</si>
  <si>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</si>
  <si>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</si>
  <si>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</si>
  <si>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</si>
  <si>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</si>
  <si>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</si>
  <si>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</si>
  <si>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</si>
  <si>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</si>
  <si>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</si>
  <si>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</si>
  <si>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</si>
  <si>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</si>
  <si>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</si>
  <si>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</si>
  <si>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</si>
  <si>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</si>
  <si>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</si>
  <si>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</si>
  <si>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</si>
  <si>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</si>
  <si>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</si>
  <si>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</si>
  <si>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</si>
  <si>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</si>
  <si>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</si>
  <si>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</si>
  <si>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</si>
  <si>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</si>
  <si>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</si>
  <si>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</si>
  <si>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</si>
  <si>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</si>
  <si>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</si>
  <si>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</si>
  <si>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</si>
  <si>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</si>
  <si>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</si>
  <si>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</si>
  <si>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</si>
  <si>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</si>
  <si>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</si>
  <si>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</si>
  <si>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</si>
  <si>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</si>
  <si>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</si>
  <si>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</si>
  <si>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</si>
  <si>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</si>
  <si>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</si>
  <si>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</si>
  <si>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</si>
  <si>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</si>
  <si>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</si>
  <si>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</si>
  <si>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</si>
  <si>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</si>
  <si>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</si>
  <si>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</si>
  <si>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</si>
  <si>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</si>
  <si>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</si>
  <si>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</si>
  <si>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</si>
  <si>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</si>
  <si>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</si>
  <si>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</si>
  <si>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</si>
  <si>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</si>
  <si>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</si>
  <si>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</si>
  <si>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</si>
  <si>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</si>
  <si>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</si>
  <si>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</si>
  <si>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</si>
  <si>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</si>
  <si>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</si>
  <si>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</si>
  <si>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</si>
  <si>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</si>
  <si>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</si>
  <si>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</si>
  <si>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</si>
  <si>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</si>
  <si>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</si>
  <si>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</si>
  <si>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</si>
  <si>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</si>
  <si>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</si>
  <si>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</si>
  <si>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</si>
  <si>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</si>
  <si>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</si>
  <si>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</si>
  <si>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</si>
  <si>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</si>
  <si>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</si>
  <si>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</si>
  <si>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</si>
  <si>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</si>
  <si>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</si>
  <si>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</si>
  <si>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</si>
  <si>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</si>
  <si>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</si>
  <si>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</si>
  <si>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</si>
  <si>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</si>
  <si>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</si>
  <si>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</si>
  <si>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</si>
  <si>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</si>
  <si>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</si>
  <si>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</si>
  <si>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</si>
  <si>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</si>
  <si>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</si>
  <si>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</si>
  <si>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</si>
  <si>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</si>
  <si>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</si>
  <si>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</si>
  <si>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</si>
  <si>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</si>
  <si>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</si>
  <si>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</si>
  <si>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</si>
  <si>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</si>
  <si>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</si>
  <si>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</si>
  <si>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</si>
  <si>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</si>
  <si>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</si>
  <si>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</si>
  <si>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</si>
  <si>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</si>
  <si>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</si>
  <si>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</si>
  <si>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</si>
  <si>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</si>
  <si>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</si>
  <si>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</si>
  <si>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</si>
  <si>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</si>
  <si>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</si>
  <si>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</si>
  <si>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</si>
  <si>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</si>
  <si>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</si>
  <si>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</si>
  <si>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</si>
  <si>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</si>
  <si>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</si>
  <si>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</si>
  <si>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</si>
  <si>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</si>
  <si>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</si>
  <si>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</si>
  <si>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</si>
  <si>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</si>
  <si>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</si>
  <si>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</si>
  <si>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</si>
  <si>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</si>
  <si>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</si>
  <si>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</si>
  <si>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</si>
  <si>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</si>
  <si>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</si>
  <si>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</si>
  <si>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</si>
  <si>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</si>
  <si>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</si>
  <si>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</si>
  <si>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</si>
  <si>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</si>
  <si>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</si>
  <si>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</si>
  <si>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</si>
  <si>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</si>
  <si>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</si>
  <si>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</si>
  <si>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</si>
  <si>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</si>
  <si>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</si>
  <si>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</si>
  <si>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</si>
  <si>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</si>
  <si>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</si>
  <si>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</si>
  <si>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</si>
  <si>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</si>
  <si>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</si>
  <si>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</si>
  <si>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</si>
  <si>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</si>
  <si>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</si>
  <si>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</si>
  <si>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</si>
  <si>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</si>
  <si>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</si>
  <si>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</si>
  <si>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</si>
  <si>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</si>
  <si>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</si>
  <si>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</si>
  <si>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</si>
  <si>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</si>
  <si>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</si>
  <si>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</si>
  <si>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</si>
  <si>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</si>
  <si>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</si>
  <si>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</si>
  <si>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</si>
  <si>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</si>
  <si>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</si>
  <si>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</si>
  <si>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</si>
  <si>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</si>
  <si>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</si>
  <si>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</si>
  <si>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</si>
  <si>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</si>
  <si>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</si>
  <si>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</si>
  <si>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</si>
  <si>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</si>
  <si>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</si>
  <si>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</si>
  <si>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</si>
  <si>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</si>
  <si>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</si>
  <si>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</si>
  <si>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</si>
  <si>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</si>
  <si>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</si>
  <si>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</si>
  <si>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</si>
  <si>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</si>
  <si>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</si>
  <si>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</si>
  <si>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</si>
  <si>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</si>
  <si>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</si>
  <si>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</si>
  <si>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</si>
  <si>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</si>
  <si>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</si>
  <si>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</si>
  <si>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</si>
  <si>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</si>
  <si>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</si>
  <si>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</si>
  <si>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</si>
  <si>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</si>
  <si>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</si>
  <si>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</si>
  <si>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</si>
  <si>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</si>
  <si>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</si>
  <si>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</si>
  <si>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</si>
  <si>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</si>
  <si>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</si>
  <si>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</si>
  <si>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</si>
  <si>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</si>
  <si>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</si>
  <si>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</si>
  <si>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</si>
  <si>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</si>
  <si>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</si>
  <si>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</si>
  <si>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</si>
  <si>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</si>
  <si>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</si>
  <si>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</si>
  <si>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</si>
  <si>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</si>
  <si>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</si>
  <si>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</si>
  <si>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</si>
  <si>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</si>
  <si>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</si>
  <si>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</si>
  <si>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</si>
  <si>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</si>
  <si>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</si>
  <si>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</si>
  <si>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</si>
  <si>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</si>
  <si>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</si>
  <si>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</si>
  <si>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</si>
  <si>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</si>
  <si>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</si>
  <si>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</si>
  <si>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</si>
  <si>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</si>
  <si>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</si>
  <si>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</si>
  <si>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</si>
  <si>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</si>
  <si>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</si>
  <si>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</si>
  <si>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</si>
  <si>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</si>
  <si>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</si>
  <si>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</si>
  <si>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</si>
  <si>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</si>
  <si>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</si>
  <si>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</si>
  <si>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</si>
  <si>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</si>
  <si>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</si>
  <si>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</si>
  <si>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</si>
  <si>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</si>
  <si>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</si>
  <si>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</si>
  <si>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</si>
  <si>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</si>
  <si>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</si>
  <si>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</si>
  <si>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</si>
  <si>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</si>
  <si>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</si>
  <si>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</si>
  <si>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</si>
  <si>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</si>
  <si>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</si>
  <si>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</si>
  <si>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</si>
  <si>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</si>
  <si>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</si>
  <si>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</si>
  <si>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</si>
  <si>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</si>
  <si>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</si>
  <si>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</si>
  <si>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</si>
  <si>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</si>
  <si>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</si>
  <si>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</si>
  <si>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</si>
  <si>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</si>
  <si>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</si>
  <si>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</si>
  <si>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</si>
  <si>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</si>
  <si>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</si>
  <si>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</si>
  <si>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</si>
  <si>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</si>
  <si>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</si>
  <si>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</si>
  <si>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</si>
  <si>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</si>
  <si>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</si>
  <si>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</si>
  <si>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</si>
  <si>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</si>
  <si>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</si>
  <si>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</si>
  <si>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</si>
  <si>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</si>
  <si>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</si>
  <si>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</si>
  <si>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</si>
  <si>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</si>
  <si>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</si>
  <si>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</si>
  <si>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</si>
  <si>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</si>
  <si>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</si>
  <si>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</si>
  <si>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</si>
  <si>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</si>
  <si>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</si>
  <si>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</si>
  <si>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</si>
  <si>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</si>
  <si>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</si>
  <si>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</si>
  <si>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</si>
  <si>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</si>
  <si>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</si>
  <si>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</si>
  <si>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</si>
  <si>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</si>
  <si>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</si>
  <si>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</si>
  <si>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</si>
  <si>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</si>
  <si>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</si>
  <si>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</si>
  <si>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</si>
  <si>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</si>
  <si>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</si>
  <si>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</si>
  <si>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</si>
  <si>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</si>
  <si>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</si>
  <si>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</si>
  <si>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</si>
  <si>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</si>
  <si>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</si>
  <si>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</si>
  <si>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</si>
  <si>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</si>
  <si>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</si>
  <si>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</si>
  <si>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</si>
  <si>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</si>
  <si>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</si>
  <si>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</si>
  <si>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</si>
  <si>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</si>
  <si>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</si>
  <si>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</si>
  <si>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</si>
  <si>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</si>
  <si>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</si>
  <si>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</si>
  <si>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</si>
  <si>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</si>
  <si>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</si>
  <si>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</si>
  <si>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</si>
  <si>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</si>
  <si>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</si>
  <si>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</si>
  <si>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</si>
  <si>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</si>
  <si>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</si>
  <si>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</si>
  <si>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</si>
  <si>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</si>
  <si>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</si>
  <si>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</si>
  <si>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</si>
  <si>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</si>
  <si>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</si>
  <si>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</si>
  <si>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</si>
  <si>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</si>
  <si>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</si>
  <si>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</si>
  <si>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</si>
  <si>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</si>
  <si>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</si>
  <si>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</si>
  <si>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</si>
  <si>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</si>
  <si>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</si>
  <si>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</si>
  <si>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</si>
  <si>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</si>
  <si>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</si>
  <si>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</si>
  <si>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</si>
  <si>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</si>
  <si>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</si>
  <si>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</si>
  <si>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</si>
  <si>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</si>
  <si>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</si>
  <si>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</si>
  <si>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</si>
  <si>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</si>
  <si>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</si>
  <si>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</si>
  <si>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</si>
  <si>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</si>
  <si>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</si>
  <si>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</si>
  <si>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</si>
  <si>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</si>
  <si>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</si>
  <si>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</si>
  <si>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</si>
  <si>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</si>
  <si>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</si>
  <si>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</si>
  <si>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</si>
  <si>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</si>
  <si>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</si>
  <si>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</si>
  <si>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</si>
  <si>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</si>
  <si>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</si>
  <si>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</si>
  <si>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</si>
  <si>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</si>
  <si>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</si>
  <si>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</si>
  <si>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</si>
  <si>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</si>
  <si>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</si>
  <si>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</si>
  <si>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</si>
  <si>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</si>
  <si>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</si>
  <si>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</si>
  <si>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</si>
  <si>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</si>
  <si>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</si>
  <si>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</si>
  <si>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</si>
  <si>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</si>
  <si>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</si>
  <si>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</si>
  <si>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</si>
  <si>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</si>
  <si>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</si>
  <si>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</si>
  <si>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</si>
  <si>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</si>
  <si>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</si>
  <si>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</si>
  <si>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</si>
  <si>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</si>
  <si>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</si>
  <si>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</si>
  <si>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</si>
  <si>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</si>
  <si>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</si>
  <si>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</si>
  <si>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</si>
  <si>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</si>
  <si>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</si>
  <si>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</si>
  <si>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</si>
  <si>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</si>
  <si>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</si>
  <si>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</si>
  <si>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</si>
  <si>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</si>
  <si>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</si>
  <si>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</si>
  <si>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</si>
  <si>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</si>
  <si>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</si>
  <si>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</si>
  <si>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</si>
  <si>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</si>
  <si>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</si>
  <si>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</si>
  <si>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</si>
  <si>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</si>
  <si>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</si>
  <si>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</si>
  <si>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</si>
  <si>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</si>
  <si>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</si>
  <si>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</si>
  <si>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</si>
  <si>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</si>
  <si>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</si>
  <si>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</si>
  <si>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</si>
  <si>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</si>
  <si>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</si>
  <si>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</si>
  <si>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</si>
  <si>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</si>
  <si>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</si>
  <si>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</si>
  <si>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</si>
  <si>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</si>
  <si>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</si>
  <si>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</si>
  <si>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</si>
  <si>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</si>
  <si>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</si>
  <si>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</si>
  <si>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</si>
  <si>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</si>
  <si>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</si>
  <si>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</si>
  <si>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</si>
  <si>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</si>
  <si>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</si>
  <si>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</si>
  <si>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</si>
  <si>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</si>
  <si>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</si>
  <si>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</si>
  <si>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</si>
  <si>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</si>
  <si>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</si>
  <si>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</si>
  <si>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</si>
  <si>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</si>
  <si>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</si>
  <si>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</si>
  <si>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</si>
  <si>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</si>
  <si>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</si>
  <si>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</si>
  <si>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</si>
  <si>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</si>
  <si>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</si>
  <si>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</si>
  <si>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</si>
  <si>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</si>
  <si>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</si>
  <si>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</si>
  <si>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</si>
  <si>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</si>
  <si>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</si>
  <si>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</si>
  <si>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</si>
  <si>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</si>
  <si>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</si>
  <si>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</si>
  <si>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</si>
  <si>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</si>
  <si>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</si>
  <si>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</si>
  <si>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</si>
  <si>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</si>
  <si>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</si>
  <si>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</si>
  <si>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</si>
  <si>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</si>
  <si>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</si>
  <si>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</si>
  <si>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</si>
  <si>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</si>
  <si>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</si>
  <si>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</si>
  <si>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</si>
  <si>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</si>
  <si>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</si>
  <si>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</si>
  <si>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</si>
  <si>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</si>
  <si>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</si>
  <si>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</si>
  <si>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</si>
  <si>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</si>
  <si>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</si>
  <si>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</si>
  <si>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</si>
  <si>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</si>
  <si>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</si>
  <si>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</si>
  <si>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</si>
  <si>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</si>
  <si>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</si>
  <si>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</si>
  <si>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</si>
  <si>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</si>
  <si>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</si>
  <si>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</si>
  <si>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</si>
  <si>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</si>
  <si>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</si>
  <si>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</si>
  <si>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</si>
  <si>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</si>
  <si>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</si>
  <si>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</si>
  <si>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</si>
  <si>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</si>
  <si>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</si>
  <si>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</si>
  <si>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</si>
  <si>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</si>
  <si>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</si>
  <si>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</si>
  <si>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</si>
  <si>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</si>
  <si>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</si>
  <si>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</si>
  <si>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</si>
  <si>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</si>
  <si>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</si>
  <si>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</si>
  <si>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</si>
  <si>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</si>
  <si>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</si>
  <si>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</si>
  <si>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</si>
  <si>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</si>
  <si>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</si>
  <si>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</si>
  <si>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</si>
  <si>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</si>
  <si>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</si>
  <si>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</si>
  <si>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</si>
  <si>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</si>
  <si>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</si>
  <si>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</si>
  <si>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</si>
  <si>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</si>
  <si>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</si>
  <si>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</si>
  <si>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</si>
  <si>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</si>
  <si>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</si>
  <si>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</si>
  <si>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</si>
  <si>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</si>
  <si>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</si>
  <si>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</si>
  <si>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</si>
  <si>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</si>
  <si>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</si>
  <si>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</si>
  <si>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</si>
  <si>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</si>
  <si>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</si>
  <si>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</si>
  <si>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</si>
  <si>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</si>
  <si>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</si>
  <si>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</si>
  <si>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</si>
  <si>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</si>
  <si>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</si>
  <si>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</si>
  <si>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</si>
  <si>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</si>
  <si>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</si>
  <si>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</si>
  <si>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</si>
  <si>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</si>
  <si>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</si>
  <si>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</si>
  <si>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</si>
  <si>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</si>
  <si>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</si>
  <si>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</si>
  <si>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</si>
  <si>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</si>
  <si>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</si>
  <si>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</si>
  <si>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</si>
  <si>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</si>
  <si>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</si>
  <si>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</si>
  <si>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</si>
  <si>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</si>
  <si>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</si>
  <si>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</si>
  <si>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</si>
  <si>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</si>
  <si>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</si>
  <si>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</si>
  <si>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</si>
  <si>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</si>
  <si>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</si>
  <si>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</si>
  <si>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</si>
  <si>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</si>
  <si>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</si>
  <si>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</si>
  <si>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</si>
  <si>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</si>
  <si>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</si>
  <si>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</si>
  <si>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</si>
  <si>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</si>
  <si>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</si>
  <si>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</si>
  <si>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</si>
  <si>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</si>
  <si>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</si>
  <si>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</si>
  <si>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</si>
  <si>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</si>
  <si>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</si>
  <si>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</si>
  <si>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</si>
  <si>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</si>
  <si>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</si>
  <si>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</si>
  <si>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</si>
  <si>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</si>
  <si>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</si>
  <si>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</si>
  <si>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</si>
  <si>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</si>
  <si>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</si>
  <si>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</si>
  <si>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</si>
  <si>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</si>
  <si>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</si>
  <si>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</si>
  <si>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</si>
  <si>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</si>
  <si>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</si>
  <si>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</si>
  <si>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</si>
  <si>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</si>
  <si>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</si>
  <si>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</si>
  <si>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</si>
  <si>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</si>
  <si>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</si>
  <si>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</si>
  <si>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</si>
  <si>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</si>
  <si>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</si>
  <si>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</si>
  <si>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</si>
  <si>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</si>
  <si>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</si>
  <si>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</si>
  <si>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</si>
  <si>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</si>
  <si>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</si>
  <si>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</si>
  <si>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</si>
  <si>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</si>
  <si>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</si>
  <si>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</si>
  <si>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</si>
  <si>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</si>
  <si>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</si>
  <si>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</si>
  <si>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</si>
  <si>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</si>
  <si>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</si>
  <si>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</si>
  <si>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</si>
  <si>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</si>
  <si>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</si>
  <si>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</si>
  <si>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</si>
  <si>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</si>
  <si>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</si>
  <si>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</si>
  <si>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</si>
  <si>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</si>
  <si>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</si>
  <si>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</si>
  <si>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</si>
  <si>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</si>
  <si>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</si>
  <si>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</si>
  <si>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</si>
  <si>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</si>
  <si>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</si>
  <si>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</si>
  <si>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</si>
  <si>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</si>
  <si>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</si>
  <si>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</si>
  <si>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</si>
  <si>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</si>
  <si>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</si>
  <si>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</si>
  <si>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</si>
  <si>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</si>
  <si>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</si>
  <si>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</si>
  <si>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</si>
  <si>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</si>
  <si>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</si>
  <si>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</si>
  <si>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</si>
  <si>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</si>
  <si>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</si>
  <si>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</si>
  <si>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</si>
  <si>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</si>
  <si>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</si>
  <si>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</si>
  <si>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</si>
  <si>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</si>
  <si>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</si>
  <si>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</si>
  <si>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</si>
  <si>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</si>
  <si>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</si>
  <si>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</si>
  <si>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</si>
  <si>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</si>
  <si>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</si>
  <si>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</si>
  <si>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</si>
  <si>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</si>
  <si>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</si>
  <si>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</si>
  <si>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</si>
  <si>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</si>
  <si>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</si>
  <si>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</si>
  <si>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</si>
  <si>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</si>
  <si>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</si>
  <si>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</si>
  <si>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</si>
  <si>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</si>
  <si>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</si>
  <si>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</si>
  <si>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</si>
  <si>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</si>
  <si>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</si>
  <si>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</si>
  <si>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</si>
  <si>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</si>
  <si>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</si>
  <si>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</si>
  <si>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</si>
  <si>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</si>
  <si>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</si>
  <si>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</si>
  <si>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</si>
  <si>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</si>
  <si>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</si>
  <si>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</si>
  <si>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</si>
  <si>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</si>
  <si>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</si>
  <si>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</si>
  <si>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</si>
  <si>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</si>
  <si>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</si>
  <si>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</si>
  <si>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</si>
  <si>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</si>
  <si>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</si>
  <si>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</si>
  <si>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</si>
  <si>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</si>
  <si>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</si>
  <si>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</si>
  <si>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</si>
  <si>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</si>
  <si>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</si>
  <si>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</si>
  <si>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</si>
  <si>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</si>
  <si>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</si>
  <si>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</si>
  <si>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</si>
  <si>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</si>
  <si>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</si>
  <si>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</si>
  <si>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</si>
  <si>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</si>
  <si>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</si>
  <si>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</si>
  <si>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</si>
  <si>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</si>
  <si>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</si>
  <si>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</si>
  <si>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</si>
  <si>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</si>
  <si>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</si>
  <si>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</si>
  <si>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</si>
  <si>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</si>
  <si>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</si>
  <si>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</si>
  <si>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</si>
  <si>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</si>
  <si>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</si>
  <si>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</si>
  <si>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</si>
  <si>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</si>
  <si>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</si>
  <si>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</si>
  <si>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</si>
  <si>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</si>
  <si>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</si>
  <si>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</si>
  <si>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</si>
  <si>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</si>
  <si>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</si>
  <si>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</si>
  <si>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</si>
  <si>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</si>
  <si>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</si>
  <si>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</si>
  <si>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</si>
  <si>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</si>
  <si>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</si>
  <si>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</si>
  <si>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</si>
  <si>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</si>
  <si>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</si>
  <si>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</si>
  <si>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</si>
  <si>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</si>
  <si>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</si>
  <si>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</si>
  <si>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</si>
  <si>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</si>
  <si>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</si>
  <si>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</si>
  <si>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</si>
  <si>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</si>
  <si>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</si>
  <si>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</si>
  <si>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</si>
  <si>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</si>
  <si>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</si>
  <si>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</si>
  <si>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</si>
  <si>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</si>
  <si>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</si>
  <si>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</si>
  <si>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</si>
  <si>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</si>
  <si>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</si>
  <si>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</si>
  <si>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</si>
  <si>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</si>
  <si>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</si>
  <si>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</si>
  <si>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</si>
  <si>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</si>
  <si>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</si>
  <si>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</si>
  <si>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</si>
  <si>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</si>
  <si>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</si>
  <si>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</si>
  <si>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</si>
  <si>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</si>
  <si>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</si>
  <si>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</si>
  <si>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</si>
  <si>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</si>
  <si>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</si>
  <si>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</si>
  <si>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</si>
  <si>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</si>
  <si>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</si>
  <si>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</si>
  <si>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</si>
  <si>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</si>
  <si>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</si>
  <si>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</si>
  <si>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</si>
  <si>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</si>
  <si>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</si>
  <si>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</si>
  <si>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</si>
  <si>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</si>
  <si>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</si>
  <si>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</si>
  <si>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</si>
  <si>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</si>
  <si>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</si>
  <si>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</si>
  <si>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</si>
  <si>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</si>
  <si>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</si>
  <si>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</si>
  <si>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</si>
  <si>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</si>
  <si>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</si>
  <si>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</si>
  <si>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</si>
  <si>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</si>
  <si>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</si>
  <si>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</si>
  <si>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</si>
  <si>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</si>
  <si>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</si>
  <si>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</si>
  <si>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</si>
  <si>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</si>
  <si>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</si>
  <si>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</si>
  <si>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</si>
  <si>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</si>
  <si>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</si>
  <si>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</si>
  <si>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</si>
  <si>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</si>
  <si>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</si>
  <si>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</si>
  <si>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</si>
  <si>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</si>
  <si>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</si>
  <si>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</si>
  <si>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</si>
  <si>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</si>
  <si>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</si>
  <si>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</si>
  <si>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</si>
  <si>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</si>
  <si>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</si>
  <si>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</si>
  <si>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</si>
  <si>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</si>
  <si>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</si>
  <si>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</si>
  <si>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</si>
  <si>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</si>
  <si>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</si>
  <si>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</si>
  <si>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</si>
  <si>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</si>
  <si>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</si>
  <si>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</si>
  <si>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</si>
  <si>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</si>
  <si>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</si>
  <si>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</si>
  <si>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</si>
  <si>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</si>
  <si>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</si>
  <si>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</si>
  <si>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</si>
  <si>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</si>
  <si>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</si>
  <si>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</si>
  <si>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</si>
  <si>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</si>
  <si>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</si>
  <si>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</si>
  <si>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</si>
  <si>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</si>
  <si>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</si>
  <si>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</si>
  <si>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</si>
  <si>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</si>
  <si>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</si>
  <si>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</si>
  <si>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</si>
  <si>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</si>
  <si>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</si>
  <si>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</si>
  <si>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</si>
  <si>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</si>
  <si>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</si>
  <si>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</si>
  <si>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</si>
  <si>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</si>
  <si>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</si>
  <si>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</si>
  <si>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</si>
  <si>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</si>
  <si>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</si>
  <si>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</si>
  <si>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</si>
  <si>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</si>
  <si>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</si>
  <si>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</si>
  <si>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</si>
  <si>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</si>
  <si>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</si>
  <si>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</si>
  <si>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</si>
  <si>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</si>
  <si>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</si>
  <si>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</si>
  <si>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</si>
  <si>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</si>
  <si>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</si>
  <si>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</si>
  <si>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</si>
  <si>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</si>
  <si>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</si>
  <si>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</si>
  <si>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</si>
  <si>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</si>
  <si>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</si>
  <si>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</si>
  <si>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</si>
  <si>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</si>
  <si>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</si>
  <si>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</si>
  <si>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</si>
  <si>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</si>
  <si>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</si>
  <si>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</si>
  <si>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</si>
  <si>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</si>
  <si>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</si>
  <si>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</si>
  <si>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</si>
  <si>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</si>
  <si>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</si>
  <si>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</si>
  <si>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</si>
  <si>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</si>
  <si>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</si>
  <si>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</si>
  <si>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</si>
  <si>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</si>
  <si>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</si>
  <si>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</si>
  <si>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</si>
  <si>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</si>
  <si>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</si>
  <si>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</si>
  <si>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</si>
  <si>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</si>
  <si>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</si>
  <si>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</si>
  <si>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</si>
  <si>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</si>
  <si>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</si>
  <si>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</si>
  <si>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</si>
  <si>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</si>
  <si>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</si>
  <si>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</si>
  <si>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</si>
  <si>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</si>
  <si>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</si>
  <si>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</si>
  <si>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</si>
  <si>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</si>
  <si>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</si>
  <si>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</si>
  <si>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</si>
  <si>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</si>
  <si>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</si>
  <si>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</si>
  <si>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</si>
  <si>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</si>
  <si>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</si>
  <si>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</si>
  <si>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</si>
  <si>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</si>
  <si>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</si>
  <si>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</si>
  <si>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</si>
  <si>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</si>
  <si>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</si>
  <si>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</si>
  <si>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</si>
  <si>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</si>
  <si>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</si>
  <si>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</si>
  <si>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</si>
  <si>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</si>
  <si>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</si>
  <si>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</si>
  <si>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</si>
  <si>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</si>
  <si>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</si>
  <si>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</si>
  <si>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</si>
  <si>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</si>
  <si>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</si>
  <si>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</si>
  <si>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</si>
  <si>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</si>
  <si>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</si>
  <si>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</si>
  <si>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</si>
  <si>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</si>
  <si>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</si>
  <si>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</si>
  <si>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</si>
  <si>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</si>
  <si>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</si>
  <si>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</si>
  <si>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</si>
  <si>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</si>
  <si>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</si>
  <si>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</si>
  <si>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</si>
  <si>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</si>
  <si>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</si>
  <si>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</si>
  <si>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</si>
  <si>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</si>
  <si>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</si>
  <si>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</si>
  <si>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</si>
  <si>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</si>
  <si>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</si>
  <si>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</si>
  <si>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</si>
  <si>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</si>
  <si>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</si>
  <si>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</si>
  <si>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</si>
  <si>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</si>
  <si>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</si>
  <si>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</si>
  <si>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</si>
  <si>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</si>
  <si>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</si>
  <si>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</si>
  <si>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</si>
  <si>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</si>
  <si>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</si>
  <si>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</si>
  <si>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</si>
  <si>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</si>
  <si>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</si>
  <si>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</si>
  <si>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</si>
  <si>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</si>
  <si>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</si>
  <si>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</si>
  <si>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</si>
  <si>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</si>
  <si>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</si>
  <si>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</si>
  <si>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</si>
  <si>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</si>
  <si>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</si>
  <si>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</si>
  <si>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</si>
  <si>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</si>
  <si>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</si>
  <si>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</si>
  <si>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</si>
  <si>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</si>
  <si>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</si>
  <si>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</si>
  <si>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</si>
  <si>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</si>
  <si>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</si>
  <si>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</si>
  <si>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</si>
  <si>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</si>
  <si>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</si>
  <si>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</si>
  <si>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</si>
  <si>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</si>
  <si>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</si>
  <si>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</si>
  <si>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</si>
  <si>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</si>
  <si>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</si>
  <si>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</si>
  <si>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</si>
  <si>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</si>
  <si>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</si>
  <si>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</si>
  <si>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</si>
  <si>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</si>
  <si>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</si>
  <si>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</si>
  <si>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</si>
  <si>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</si>
  <si>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</si>
  <si>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</si>
  <si>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</si>
  <si>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</si>
  <si>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</si>
  <si>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</si>
  <si>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</si>
  <si>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</si>
  <si>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</si>
  <si>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</si>
  <si>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</si>
  <si>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</si>
  <si>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</si>
  <si>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</si>
  <si>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</si>
  <si>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</si>
  <si>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</si>
  <si>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</si>
  <si>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</si>
  <si>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</si>
  <si>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</si>
  <si>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</si>
  <si>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</si>
  <si>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</si>
  <si>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</si>
  <si>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</si>
  <si>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</si>
  <si>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</si>
  <si>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</si>
  <si>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</si>
  <si>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</si>
  <si>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</si>
  <si>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</si>
  <si>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</si>
  <si>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</si>
  <si>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</si>
  <si>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</si>
  <si>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</si>
  <si>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</si>
  <si>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</si>
  <si>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</si>
  <si>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</si>
  <si>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</si>
  <si>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</si>
  <si>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</si>
  <si>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</si>
  <si>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</si>
  <si>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</si>
  <si>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</si>
  <si>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</si>
  <si>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</si>
  <si>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</si>
  <si>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</si>
  <si>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</si>
  <si>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</si>
  <si>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</si>
  <si>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</si>
  <si>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</si>
  <si>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</si>
  <si>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</si>
  <si>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</si>
  <si>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</si>
  <si>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</si>
  <si>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</si>
  <si>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</si>
  <si>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</si>
  <si>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</si>
  <si>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</si>
  <si>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</si>
  <si>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</si>
  <si>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</si>
  <si>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</si>
  <si>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</si>
  <si>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</si>
  <si>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</si>
  <si>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</si>
  <si>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</si>
  <si>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</si>
  <si>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</si>
  <si>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</si>
  <si>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</si>
  <si>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</si>
  <si>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</si>
  <si>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</si>
  <si>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</si>
  <si>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</si>
  <si>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</si>
  <si>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</si>
  <si>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</si>
  <si>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</si>
  <si>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</si>
  <si>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</si>
  <si>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</si>
  <si>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</si>
  <si>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</si>
  <si>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</si>
  <si>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</si>
  <si>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</si>
  <si>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</si>
  <si>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</si>
  <si>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</si>
  <si>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</si>
  <si>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</si>
  <si>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</si>
  <si>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</si>
  <si>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</si>
  <si>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</si>
  <si>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</si>
  <si>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</si>
  <si>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</si>
  <si>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</si>
  <si>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</si>
  <si>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</si>
  <si>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</si>
  <si>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</si>
  <si>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</si>
  <si>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</si>
  <si>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</si>
  <si>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</si>
  <si>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</si>
  <si>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</si>
  <si>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</si>
  <si>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</si>
  <si>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</si>
  <si>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</si>
  <si>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</si>
  <si>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</si>
  <si>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</si>
  <si>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</si>
  <si>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</si>
  <si>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</si>
  <si>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</si>
  <si>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</si>
  <si>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</si>
  <si>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</si>
  <si>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</si>
  <si>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</si>
  <si>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</si>
  <si>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</si>
  <si>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</si>
  <si>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</si>
  <si>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</si>
  <si>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</si>
  <si>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</si>
  <si>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</si>
  <si>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</si>
  <si>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</si>
  <si>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</si>
  <si>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</si>
  <si>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</si>
  <si>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</si>
  <si>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</si>
  <si>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</si>
  <si>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</si>
  <si>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</si>
  <si>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</si>
  <si>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</si>
  <si>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</si>
  <si>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</si>
  <si>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</si>
  <si>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</si>
  <si>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</si>
  <si>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</si>
  <si>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</si>
  <si>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</si>
  <si>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</si>
  <si>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</si>
  <si>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</si>
  <si>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</si>
  <si>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</si>
  <si>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</si>
  <si>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</si>
  <si>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</si>
  <si>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</si>
  <si>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</si>
  <si>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</si>
  <si>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</si>
  <si>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</si>
  <si>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</si>
  <si>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</si>
  <si>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</si>
  <si>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</si>
  <si>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</si>
  <si>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</si>
  <si>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</si>
  <si>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</si>
  <si>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</si>
  <si>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</si>
  <si>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</si>
  <si>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</si>
  <si>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</si>
  <si>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</si>
  <si>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</si>
  <si>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</si>
  <si>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</si>
  <si>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</si>
  <si>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</si>
  <si>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</si>
  <si>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</si>
  <si>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</si>
  <si>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</si>
  <si>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</si>
  <si>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</si>
  <si>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</si>
  <si>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</si>
  <si>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</si>
  <si>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</si>
  <si>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</si>
  <si>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</si>
  <si>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</si>
  <si>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</si>
  <si>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</si>
  <si>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</si>
  <si>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</si>
  <si>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</si>
  <si>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</si>
  <si>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</si>
  <si>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</si>
  <si>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</si>
  <si>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</si>
  <si>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</si>
  <si>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</si>
  <si>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</si>
  <si>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</si>
  <si>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</si>
  <si>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</si>
  <si>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</si>
  <si>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</si>
  <si>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</si>
  <si>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</si>
  <si>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</si>
  <si>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</si>
  <si>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</si>
  <si>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</si>
  <si>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</si>
  <si>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</si>
  <si>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</si>
  <si>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</si>
  <si>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</si>
  <si>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</si>
  <si>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</si>
  <si>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</si>
  <si>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</si>
  <si>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</si>
  <si>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</si>
  <si>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</si>
  <si>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</si>
  <si>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</si>
  <si>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</si>
  <si>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</si>
  <si>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</si>
  <si>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</si>
  <si>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</si>
  <si>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</si>
  <si>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</si>
  <si>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</si>
  <si>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</si>
  <si>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</si>
  <si>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</si>
  <si>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</si>
  <si>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</si>
  <si>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</si>
  <si>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</si>
  <si>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</si>
  <si>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</si>
  <si>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</si>
  <si>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</si>
  <si>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</si>
  <si>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</si>
  <si>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</si>
  <si>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</si>
  <si>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</si>
  <si>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</si>
  <si>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</si>
  <si>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</si>
  <si>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</si>
  <si>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</si>
  <si>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</si>
  <si>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</si>
  <si>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</si>
  <si>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</si>
  <si>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</si>
  <si>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</si>
  <si>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</si>
  <si>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</si>
  <si>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</si>
  <si>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</si>
  <si>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</si>
  <si>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</si>
  <si>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</si>
  <si>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</si>
  <si>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</si>
  <si>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</si>
  <si>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</si>
  <si>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</si>
  <si>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</si>
  <si>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</si>
  <si>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</si>
  <si>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</si>
  <si>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</si>
  <si>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</si>
  <si>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</si>
  <si>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</si>
  <si>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</si>
  <si>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</si>
  <si>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</si>
  <si>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</si>
  <si>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</si>
  <si>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</si>
  <si>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</si>
  <si>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</si>
  <si>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</si>
  <si>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</si>
  <si>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</si>
  <si>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</si>
  <si>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</si>
  <si>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</si>
  <si>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</si>
  <si>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</si>
  <si>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</si>
  <si>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</si>
  <si>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</si>
  <si>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</si>
  <si>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</si>
  <si>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</si>
  <si>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</si>
  <si>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</si>
  <si>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</si>
  <si>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</si>
  <si>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</si>
  <si>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</si>
  <si>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</si>
  <si>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</si>
  <si>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</si>
  <si>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</si>
  <si>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</si>
  <si>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</si>
  <si>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</si>
  <si>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</si>
  <si>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</si>
  <si>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</si>
  <si>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</si>
  <si>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</si>
  <si>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</si>
  <si>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</si>
  <si>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</si>
  <si>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</si>
  <si>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</si>
  <si>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</si>
  <si>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</si>
  <si>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</si>
  <si>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</si>
  <si>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</si>
  <si>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</si>
  <si>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</si>
  <si>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</si>
  <si>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</si>
  <si>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</si>
  <si>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</si>
  <si>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</si>
  <si>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</si>
  <si>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</si>
  <si>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</si>
  <si>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</si>
  <si>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</si>
  <si>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</si>
  <si>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</si>
  <si>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</si>
  <si>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</si>
  <si>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</si>
  <si>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</si>
  <si>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</si>
  <si>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</si>
  <si>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</si>
  <si>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</si>
  <si>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</si>
  <si>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</si>
  <si>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</si>
  <si>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</si>
  <si>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</si>
  <si>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</si>
  <si>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</si>
  <si>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</si>
  <si>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</si>
  <si>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</si>
  <si>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</si>
  <si>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</si>
  <si>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</si>
  <si>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</si>
  <si>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</si>
  <si>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</si>
  <si>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</si>
  <si>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</si>
  <si>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</si>
  <si>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</si>
  <si>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</si>
  <si>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</si>
  <si>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</si>
  <si>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</si>
  <si>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</si>
  <si>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</si>
  <si>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</si>
  <si>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</si>
  <si>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</si>
  <si>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</si>
  <si>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</si>
  <si>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</si>
  <si>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</si>
  <si>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</si>
  <si>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</si>
  <si>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</si>
  <si>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</si>
  <si>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</si>
  <si>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</si>
  <si>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</si>
  <si>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</si>
  <si>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</si>
  <si>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</si>
  <si>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</si>
  <si>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</si>
  <si>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</si>
  <si>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</si>
  <si>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</si>
  <si>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</si>
  <si>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</si>
  <si>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</si>
  <si>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</si>
  <si>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</si>
  <si>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</si>
  <si>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</si>
  <si>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</si>
  <si>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</si>
  <si>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</si>
  <si>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</si>
  <si>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</si>
  <si>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</si>
  <si>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</si>
  <si>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</si>
  <si>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</si>
  <si>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</si>
  <si>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</si>
  <si>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</si>
  <si>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</si>
  <si>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</si>
  <si>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</si>
  <si>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</si>
  <si>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</si>
  <si>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</si>
  <si>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</si>
  <si>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</si>
  <si>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</si>
  <si>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</si>
  <si>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</si>
  <si>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</si>
  <si>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</si>
  <si>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</si>
  <si>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</si>
  <si>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</si>
  <si>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</si>
  <si>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</si>
  <si>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</si>
  <si>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</si>
  <si>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</si>
  <si>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</si>
  <si>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</si>
  <si>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</si>
  <si>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</si>
  <si>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</si>
  <si>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</si>
  <si>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</si>
  <si>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</si>
  <si>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</si>
  <si>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</si>
  <si>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</si>
  <si>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</si>
  <si>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</si>
  <si>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</si>
  <si>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</si>
  <si>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</si>
  <si>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</si>
  <si>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</si>
  <si>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</si>
  <si>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</si>
  <si>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</si>
  <si>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</si>
  <si>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</si>
  <si>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</si>
  <si>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</si>
  <si>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</si>
  <si>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</si>
  <si>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</si>
  <si>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</si>
  <si>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</si>
  <si>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</si>
  <si>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</si>
  <si>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</si>
  <si>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</si>
  <si>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</si>
  <si>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</si>
  <si>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</si>
  <si>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</si>
  <si>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</si>
  <si>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</si>
  <si>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</si>
  <si>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</si>
  <si>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</si>
  <si>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</si>
  <si>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</si>
  <si>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</si>
  <si>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</si>
  <si>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</si>
  <si>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</si>
  <si>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</si>
  <si>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</si>
  <si>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</si>
  <si>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</si>
  <si>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</si>
  <si>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</si>
  <si>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</si>
  <si>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</si>
  <si>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</si>
  <si>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</si>
  <si>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</si>
  <si>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</si>
  <si>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</si>
  <si>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</si>
  <si>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</si>
  <si>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</si>
  <si>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</si>
  <si>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</si>
  <si>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</si>
  <si>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</si>
  <si>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</si>
  <si>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</si>
  <si>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</si>
  <si>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</si>
  <si>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</si>
  <si>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</si>
  <si>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</si>
  <si>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</si>
  <si>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</si>
  <si>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</si>
  <si>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</si>
  <si>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</si>
  <si>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</si>
  <si>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</si>
  <si>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</si>
  <si>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</si>
  <si>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</si>
  <si>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</si>
  <si>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</si>
  <si>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</si>
  <si>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</si>
  <si>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</si>
  <si>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</si>
  <si>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</si>
  <si>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</si>
  <si>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</si>
  <si>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</si>
  <si>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</si>
  <si>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</si>
  <si>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</si>
  <si>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</si>
  <si>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</si>
  <si>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</si>
  <si>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</si>
  <si>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</si>
  <si>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</si>
  <si>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</si>
  <si>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</si>
  <si>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</si>
  <si>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</si>
  <si>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</si>
  <si>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</si>
  <si>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</si>
  <si>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</si>
  <si>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</si>
  <si>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</si>
  <si>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</si>
  <si>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</si>
  <si>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</si>
  <si>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</si>
  <si>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</si>
  <si>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</si>
  <si>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</si>
  <si>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</si>
  <si>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</si>
  <si>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</si>
  <si>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</si>
  <si>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</si>
  <si>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</si>
  <si>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</si>
  <si>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</si>
  <si>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</si>
  <si>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</si>
  <si>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</si>
  <si>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</si>
  <si>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</si>
  <si>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</si>
  <si>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</si>
  <si>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</si>
  <si>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</si>
  <si>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</si>
  <si>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</si>
  <si>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</si>
  <si>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</si>
  <si>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</si>
  <si>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</si>
  <si>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</si>
  <si>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</si>
  <si>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</si>
  <si>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</si>
  <si>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</si>
  <si>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</si>
  <si>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</si>
  <si>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</si>
  <si>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</si>
  <si>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</si>
  <si>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</si>
  <si>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</si>
  <si>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</si>
  <si>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</si>
  <si>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</si>
  <si>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</si>
  <si>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</si>
  <si>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</si>
  <si>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</si>
  <si>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</si>
  <si>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</si>
  <si>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</si>
  <si>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</si>
  <si>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</si>
  <si>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</si>
  <si>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</si>
  <si>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</si>
  <si>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</si>
  <si>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</si>
  <si>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</si>
  <si>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</si>
  <si>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</si>
  <si>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</si>
  <si>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</si>
  <si>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</si>
  <si>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</si>
  <si>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</si>
  <si>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</si>
  <si>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</si>
  <si>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</si>
  <si>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</si>
  <si>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</si>
  <si>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</si>
  <si>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</si>
  <si>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</si>
  <si>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</si>
  <si>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</si>
  <si>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</si>
  <si>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</si>
  <si>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</si>
  <si>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</si>
  <si>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</si>
  <si>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</si>
  <si>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</si>
  <si>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</si>
  <si>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</si>
  <si>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</si>
  <si>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</si>
  <si>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</si>
  <si>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</si>
  <si>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</si>
  <si>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</si>
  <si>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</si>
  <si>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</si>
  <si>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</si>
  <si>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</si>
  <si>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</si>
  <si>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</si>
  <si>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</si>
  <si>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</si>
  <si>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</si>
  <si>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</si>
  <si>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</si>
  <si>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</si>
  <si>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</si>
  <si>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</si>
  <si>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</si>
  <si>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</si>
  <si>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</si>
  <si>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</si>
  <si>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</si>
  <si>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</si>
  <si>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</si>
  <si>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</si>
  <si>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</si>
  <si>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</si>
  <si>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</si>
  <si>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</si>
  <si>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</si>
  <si>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</si>
  <si>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</si>
  <si>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</si>
  <si>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</si>
  <si>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</si>
  <si>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</si>
  <si>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</si>
  <si>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</si>
  <si>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</si>
  <si>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</si>
  <si>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</si>
  <si>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</si>
  <si>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</si>
  <si>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</si>
  <si>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</si>
  <si>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</si>
  <si>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</si>
  <si>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</si>
  <si>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</si>
  <si>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</si>
  <si>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</si>
  <si>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</si>
  <si>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</si>
  <si>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</si>
  <si>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</si>
  <si>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</si>
  <si>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</si>
  <si>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</si>
  <si>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</si>
  <si>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</si>
  <si>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</si>
  <si>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</si>
  <si>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</si>
  <si>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</si>
  <si>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</si>
  <si>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</si>
  <si>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</si>
  <si>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</si>
  <si>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</si>
  <si>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</si>
  <si>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</si>
  <si>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</si>
  <si>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</si>
  <si>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</si>
  <si>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</si>
  <si>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</si>
  <si>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</si>
  <si>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</si>
  <si>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</si>
  <si>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</si>
  <si>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</si>
  <si>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</si>
  <si>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</si>
  <si>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</si>
  <si>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</si>
  <si>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</si>
  <si>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</si>
  <si>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</si>
  <si>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</si>
  <si>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</si>
  <si>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</si>
  <si>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</si>
  <si>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</si>
  <si>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</si>
  <si>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</si>
  <si>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</si>
  <si>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</si>
  <si>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</si>
  <si>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</si>
  <si>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</si>
  <si>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</si>
  <si>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</si>
  <si>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</si>
  <si>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</si>
  <si>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</si>
  <si>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</si>
  <si>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</si>
  <si>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</si>
  <si>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</si>
  <si>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</si>
  <si>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</si>
  <si>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</si>
  <si>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</si>
  <si>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</si>
  <si>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</si>
  <si>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</si>
  <si>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</si>
  <si>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</si>
  <si>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</si>
  <si>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</si>
  <si>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</si>
  <si>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</si>
  <si>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</si>
  <si>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</si>
  <si>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</si>
  <si>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</si>
  <si>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</si>
  <si>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</si>
  <si>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</si>
  <si>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</si>
  <si>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</si>
  <si>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</si>
  <si>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</si>
  <si>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</si>
  <si>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</si>
  <si>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</si>
  <si>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</si>
  <si>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</si>
  <si>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</si>
  <si>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</si>
  <si>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</si>
  <si>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</si>
  <si>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</si>
  <si>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</si>
  <si>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</si>
  <si>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</si>
  <si>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</si>
  <si>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</si>
  <si>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</si>
  <si>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</si>
  <si>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</si>
  <si>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</si>
  <si>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</si>
  <si>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</si>
  <si>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</si>
  <si>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</si>
  <si>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</si>
  <si>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</si>
  <si>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</si>
  <si>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</si>
  <si>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</si>
  <si>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</si>
  <si>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</si>
  <si>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</si>
  <si>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</si>
  <si>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</si>
  <si>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</si>
  <si>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</si>
  <si>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</si>
  <si>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</si>
  <si>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</si>
  <si>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</si>
  <si>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</si>
  <si>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</si>
  <si>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</si>
  <si>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</si>
  <si>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</si>
  <si>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</si>
  <si>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</si>
  <si>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</si>
  <si>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</si>
  <si>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</si>
  <si>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</si>
  <si>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</si>
  <si>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</si>
  <si>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</si>
  <si>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</si>
  <si>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</si>
  <si>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</si>
  <si>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</si>
  <si>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</si>
  <si>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</si>
  <si>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</si>
  <si>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</si>
  <si>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</si>
  <si>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</si>
  <si>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</si>
  <si>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</si>
  <si>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</si>
  <si>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</si>
  <si>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</si>
  <si>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</si>
  <si>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</si>
  <si>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</si>
  <si>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</si>
  <si>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</si>
  <si>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</si>
  <si>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</si>
  <si>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</si>
  <si>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</si>
  <si>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</si>
  <si>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</si>
  <si>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</si>
  <si>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</si>
  <si>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</si>
  <si>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</si>
  <si>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</si>
  <si>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</si>
  <si>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</si>
  <si>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</si>
  <si>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</si>
  <si>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</si>
  <si>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</si>
  <si>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</si>
  <si>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</si>
  <si>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</si>
  <si>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</si>
  <si>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</si>
  <si>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</si>
  <si>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</si>
  <si>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</si>
  <si>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</si>
  <si>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</si>
  <si>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</si>
  <si>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</si>
  <si>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</si>
  <si>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</si>
  <si>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</si>
  <si>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</si>
  <si>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</si>
  <si>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</si>
  <si>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</si>
  <si>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</si>
  <si>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</si>
  <si>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</si>
  <si>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</si>
  <si>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</si>
  <si>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</si>
  <si>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</si>
  <si>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</si>
  <si>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</si>
  <si>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</si>
  <si>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</si>
  <si>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</si>
  <si>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</si>
  <si>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</si>
  <si>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</si>
  <si>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</si>
  <si>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</si>
  <si>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</si>
  <si>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</si>
  <si>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</si>
  <si>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</si>
  <si>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</si>
  <si>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</si>
  <si>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</si>
  <si>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</si>
  <si>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</si>
  <si>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</si>
  <si>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</si>
  <si>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</si>
  <si>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</si>
  <si>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</si>
  <si>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</si>
  <si>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</si>
  <si>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</si>
  <si>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</si>
  <si>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</si>
  <si>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</si>
  <si>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</si>
  <si>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</si>
  <si>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</si>
  <si>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</si>
  <si>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</si>
  <si>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</si>
  <si>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</si>
  <si>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</si>
  <si>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</si>
  <si>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</si>
  <si>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</si>
  <si>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</si>
  <si>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</si>
  <si>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</si>
  <si>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</si>
  <si>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</si>
  <si>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</si>
  <si>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</si>
  <si>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</si>
  <si>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</si>
  <si>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</si>
  <si>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</si>
  <si>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</si>
  <si>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</si>
  <si>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</si>
  <si>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</si>
  <si>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</si>
  <si>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</si>
  <si>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</si>
  <si>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</si>
  <si>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</si>
  <si>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</si>
  <si>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</si>
  <si>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</si>
  <si>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</si>
  <si>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</si>
  <si>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</si>
  <si>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</si>
  <si>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</si>
  <si>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</si>
  <si>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</si>
  <si>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</si>
  <si>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</si>
  <si>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</si>
  <si>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</si>
  <si>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</si>
  <si>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</si>
  <si>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</si>
  <si>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</si>
  <si>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</si>
  <si>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</si>
  <si>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</si>
  <si>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</si>
  <si>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</si>
  <si>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</si>
  <si>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</si>
  <si>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</si>
  <si>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</si>
  <si>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</si>
  <si>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</si>
  <si>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</si>
  <si>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</si>
  <si>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</si>
  <si>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</si>
  <si>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</si>
  <si>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</si>
  <si>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</si>
  <si>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</si>
  <si>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</si>
  <si>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</si>
  <si>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</si>
  <si>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</si>
  <si>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</si>
  <si>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</si>
  <si>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</si>
  <si>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</si>
  <si>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</si>
  <si>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</si>
  <si>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</si>
  <si>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</si>
  <si>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</si>
  <si>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</si>
  <si>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</si>
  <si>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</si>
  <si>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</si>
  <si>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</si>
  <si>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</si>
  <si>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</si>
  <si>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</si>
  <si>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</si>
  <si>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</si>
  <si>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</si>
  <si>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</si>
  <si>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</si>
  <si>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</si>
  <si>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</si>
  <si>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</si>
  <si>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</si>
  <si>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</si>
  <si>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</si>
  <si>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</si>
  <si>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</si>
  <si>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</si>
  <si>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</si>
  <si>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</si>
  <si>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</si>
  <si>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</si>
  <si>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</si>
  <si>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</si>
  <si>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</si>
  <si>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</si>
  <si>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</si>
  <si>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</si>
  <si>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</si>
  <si>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</si>
  <si>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</si>
  <si>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</si>
  <si>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</si>
  <si>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</si>
  <si>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</si>
  <si>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</si>
  <si>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</si>
  <si>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</si>
  <si>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</si>
  <si>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</si>
  <si>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</si>
  <si>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</si>
  <si>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</si>
  <si>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</si>
  <si>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</si>
  <si>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</si>
  <si>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</si>
  <si>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</si>
  <si>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</si>
  <si>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</si>
  <si>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</si>
  <si>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</si>
  <si>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</si>
  <si>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</si>
  <si>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</si>
  <si>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</si>
  <si>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</si>
  <si>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</si>
  <si>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</si>
  <si>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</si>
  <si>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</si>
  <si>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</si>
  <si>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</si>
  <si>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</si>
  <si>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</si>
  <si>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</si>
  <si>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</si>
  <si>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</si>
  <si>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</si>
  <si>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</si>
  <si>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</si>
  <si>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</si>
  <si>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</si>
  <si>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</si>
  <si>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</si>
  <si>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</si>
  <si>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</si>
  <si>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</si>
  <si>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</si>
  <si>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</si>
  <si>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</si>
  <si>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</si>
  <si>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</si>
  <si>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</si>
  <si>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</si>
  <si>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</si>
  <si>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</si>
  <si>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</si>
  <si>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</si>
  <si>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</si>
  <si>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</si>
  <si>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</si>
  <si>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</si>
  <si>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</si>
  <si>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</si>
  <si>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</si>
  <si>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</si>
  <si>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</si>
  <si>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</si>
  <si>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</si>
  <si>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</si>
  <si>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</si>
  <si>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</si>
  <si>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</si>
  <si>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</si>
  <si>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</si>
  <si>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</si>
  <si>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</si>
  <si>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</si>
  <si>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</si>
  <si>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</si>
  <si>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</si>
  <si>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</si>
  <si>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</si>
  <si>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</si>
  <si>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</si>
  <si>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</si>
  <si>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</si>
  <si>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</si>
  <si>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</si>
  <si>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</si>
  <si>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</si>
  <si>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</si>
  <si>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</si>
  <si>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</si>
  <si>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</si>
  <si>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</si>
  <si>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</si>
  <si>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</si>
  <si>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</si>
  <si>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</si>
  <si>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</si>
  <si>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</si>
  <si>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</si>
  <si>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</si>
  <si>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</si>
  <si>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</si>
  <si>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</si>
  <si>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</si>
  <si>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</si>
  <si>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</si>
  <si>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</si>
  <si>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</si>
  <si>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</si>
  <si>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</si>
  <si>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</si>
  <si>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</si>
  <si>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</si>
  <si>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</si>
  <si>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</si>
  <si>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</si>
  <si>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</si>
  <si>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</si>
  <si>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</si>
  <si>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</si>
  <si>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</si>
  <si>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</si>
  <si>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</si>
  <si>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</si>
  <si>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</si>
  <si>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</si>
  <si>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</si>
  <si>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</si>
  <si>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</si>
  <si>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</si>
  <si>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</si>
  <si>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</si>
  <si>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</si>
  <si>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</si>
  <si>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</si>
  <si>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</si>
  <si>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</si>
  <si>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</si>
  <si>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</si>
  <si>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</si>
  <si>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</si>
  <si>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</si>
  <si>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</si>
  <si>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</si>
  <si>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</si>
  <si>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</si>
  <si>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</si>
  <si>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</si>
  <si>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</si>
  <si>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</si>
  <si>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</si>
  <si>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</si>
  <si>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</si>
  <si>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</si>
  <si>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</si>
  <si>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</si>
  <si>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</si>
  <si>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</si>
  <si>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</si>
  <si>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</si>
  <si>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</si>
  <si>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</si>
  <si>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</si>
  <si>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</si>
  <si>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</si>
  <si>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</si>
  <si>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</si>
  <si>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</si>
  <si>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</si>
  <si>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</si>
  <si>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</si>
  <si>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</si>
  <si>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</si>
  <si>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</si>
  <si>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</si>
  <si>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</si>
  <si>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</si>
  <si>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</si>
  <si>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</si>
  <si>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</si>
  <si>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</si>
  <si>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</si>
  <si>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</si>
  <si>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</si>
  <si>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</si>
  <si>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</si>
  <si>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</si>
  <si>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</si>
  <si>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</si>
  <si>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</si>
  <si>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</si>
  <si>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</si>
  <si>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</si>
  <si>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</si>
  <si>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</si>
  <si>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</si>
  <si>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</si>
  <si>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</si>
  <si>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</si>
  <si>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</si>
  <si>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</si>
  <si>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</si>
  <si>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</si>
  <si>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</si>
  <si>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</si>
  <si>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</si>
  <si>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</si>
  <si>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</si>
  <si>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</si>
  <si>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</si>
  <si>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</si>
  <si>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</si>
  <si>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</si>
  <si>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</si>
  <si>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</si>
  <si>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</si>
  <si>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</si>
  <si>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</si>
  <si>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</si>
  <si>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</si>
  <si>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</si>
  <si>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</si>
  <si>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</si>
  <si>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</si>
  <si>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</si>
  <si>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</si>
  <si>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</si>
  <si>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</si>
  <si>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</si>
  <si>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</si>
  <si>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</si>
  <si>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</si>
  <si>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</si>
  <si>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</si>
  <si>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</si>
  <si>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</si>
  <si>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</si>
  <si>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</si>
  <si>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</si>
  <si>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</si>
  <si>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</si>
  <si>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</si>
  <si>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</si>
  <si>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</si>
  <si>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</si>
  <si>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</si>
  <si>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</si>
  <si>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</si>
  <si>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</si>
  <si>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</si>
  <si>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</si>
  <si>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</si>
  <si>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</si>
  <si>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</si>
  <si>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</si>
  <si>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</si>
  <si>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</si>
  <si>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</si>
  <si>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</si>
  <si>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</si>
  <si>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</si>
  <si>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</si>
  <si>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</si>
  <si>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</si>
  <si>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</si>
  <si>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</si>
  <si>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</si>
  <si>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</si>
  <si>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</si>
  <si>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</si>
  <si>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</si>
  <si>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</si>
  <si>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</si>
  <si>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</si>
  <si>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</si>
  <si>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</si>
  <si>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</si>
  <si>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</si>
  <si>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</si>
  <si>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</si>
  <si>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</si>
  <si>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</si>
  <si>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</si>
  <si>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</si>
  <si>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</si>
  <si>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</si>
  <si>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</si>
  <si>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</si>
  <si>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</si>
  <si>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</si>
  <si>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</si>
  <si>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</si>
  <si>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</si>
  <si>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</si>
  <si>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</si>
  <si>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</si>
  <si>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</si>
  <si>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</si>
  <si>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</si>
  <si>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</si>
  <si>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</si>
  <si>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</si>
  <si>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</si>
  <si>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</si>
  <si>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</si>
  <si>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</si>
  <si>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</si>
  <si>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</si>
  <si>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</si>
  <si>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</si>
  <si>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</si>
  <si>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</si>
  <si>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</si>
  <si>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</si>
  <si>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</si>
  <si>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</si>
  <si>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</si>
  <si>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</si>
  <si>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</si>
  <si>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</si>
  <si>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</si>
  <si>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</si>
  <si>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</si>
  <si>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</si>
  <si>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</si>
  <si>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</si>
  <si>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</si>
  <si>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</si>
  <si>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</si>
  <si>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</si>
  <si>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</si>
  <si>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</si>
  <si>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</si>
  <si>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</si>
  <si>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</si>
  <si>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</si>
  <si>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</si>
  <si>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</si>
  <si>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</si>
  <si>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</si>
  <si>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</si>
  <si>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</si>
  <si>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</si>
  <si>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</si>
  <si>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</si>
  <si>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</si>
  <si>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</si>
  <si>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</si>
  <si>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</si>
  <si>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</si>
  <si>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</si>
  <si>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</si>
  <si>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</si>
  <si>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</si>
  <si>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</si>
  <si>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</si>
  <si>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</si>
  <si>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</si>
  <si>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</si>
  <si>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</si>
  <si>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</si>
  <si>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</si>
  <si>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</si>
  <si>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</si>
  <si>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</si>
  <si>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</si>
  <si>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</si>
  <si>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</si>
  <si>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</si>
  <si>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</si>
  <si>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</si>
  <si>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</si>
  <si>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</si>
  <si>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</si>
  <si>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</si>
  <si>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</si>
  <si>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</si>
  <si>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</si>
  <si>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</si>
  <si>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</si>
  <si>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</si>
  <si>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</si>
  <si>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</si>
  <si>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</si>
  <si>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</si>
  <si>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</si>
  <si>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</si>
  <si>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</si>
  <si>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</si>
  <si>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</si>
  <si>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</si>
  <si>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</si>
  <si>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</si>
  <si>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</si>
  <si>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</si>
  <si>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</si>
  <si>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</si>
  <si>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</si>
  <si>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</si>
  <si>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</si>
  <si>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</si>
  <si>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</si>
  <si>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</si>
  <si>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</si>
  <si>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</si>
  <si>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</si>
  <si>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</si>
  <si>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</si>
  <si>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</si>
  <si>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</si>
  <si>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</si>
  <si>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</si>
  <si>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</si>
  <si>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</si>
  <si>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</si>
  <si>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</si>
  <si>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</si>
  <si>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</si>
  <si>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</si>
  <si>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</si>
  <si>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</si>
  <si>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</si>
  <si>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</si>
  <si>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</si>
  <si>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</si>
  <si>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</si>
  <si>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</si>
  <si>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</si>
  <si>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</si>
  <si>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</si>
  <si>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</si>
  <si>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</si>
  <si>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</si>
  <si>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</si>
  <si>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</si>
  <si>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</si>
  <si>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</si>
  <si>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</si>
  <si>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</si>
  <si>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</si>
  <si>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</si>
  <si>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</si>
  <si>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</si>
  <si>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</si>
  <si>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</si>
  <si>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</si>
  <si>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</si>
  <si>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</si>
  <si>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</si>
  <si>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</si>
  <si>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</si>
  <si>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</si>
  <si>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</si>
  <si>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</si>
  <si>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</si>
  <si>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</si>
  <si>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</si>
  <si>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</si>
  <si>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</si>
  <si>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</si>
  <si>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</si>
  <si>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</si>
  <si>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</si>
  <si>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</si>
  <si>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</si>
  <si>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</si>
  <si>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</si>
  <si>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</si>
  <si>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</si>
  <si>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</si>
  <si>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</si>
  <si>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</si>
  <si>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</si>
  <si>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</si>
  <si>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</si>
  <si>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</si>
  <si>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</si>
  <si>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</si>
  <si>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</si>
  <si>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</si>
  <si>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</si>
  <si>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</si>
  <si>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</si>
  <si>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</si>
  <si>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</si>
  <si>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</si>
  <si>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</si>
  <si>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</si>
  <si>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</si>
  <si>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</si>
  <si>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</si>
  <si>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</si>
  <si>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</si>
  <si>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</si>
  <si>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</si>
  <si>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</si>
  <si>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</si>
  <si>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</si>
  <si>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</si>
  <si>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</si>
  <si>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</si>
  <si>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</si>
  <si>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</si>
  <si>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</si>
  <si>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</si>
  <si>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</si>
  <si>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</si>
  <si>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</si>
  <si>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</si>
  <si>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</si>
  <si>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</si>
  <si>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</si>
  <si>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</si>
  <si>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</si>
  <si>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</si>
  <si>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</si>
  <si>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</si>
  <si>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</si>
  <si>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</si>
  <si>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</si>
  <si>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</si>
  <si>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</si>
  <si>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</si>
  <si>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</si>
  <si>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</si>
  <si>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</si>
  <si>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</si>
  <si>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</si>
  <si>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</si>
  <si>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</si>
  <si>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</si>
  <si>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</si>
  <si>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</si>
  <si>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</si>
  <si>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</si>
  <si>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</si>
  <si>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</si>
  <si>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</si>
  <si>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</si>
  <si>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</si>
  <si>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</si>
  <si>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</si>
  <si>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</si>
  <si>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</si>
  <si>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</si>
  <si>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</si>
  <si>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</si>
  <si>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</si>
  <si>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</si>
  <si>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</si>
  <si>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</si>
  <si>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</si>
  <si>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</si>
  <si>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</si>
  <si>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</si>
  <si>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</si>
  <si>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</si>
  <si>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</si>
  <si>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</si>
  <si>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</si>
  <si>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</si>
  <si>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</si>
  <si>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</si>
  <si>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</si>
  <si>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</si>
  <si>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</si>
  <si>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</si>
  <si>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</si>
  <si>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</si>
  <si>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</si>
  <si>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</si>
  <si>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</si>
  <si>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</si>
  <si>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</si>
  <si>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</si>
  <si>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</si>
  <si>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</si>
  <si>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</si>
  <si>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</si>
  <si>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</si>
  <si>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</si>
  <si>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</si>
  <si>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</si>
  <si>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</si>
  <si>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</si>
  <si>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</si>
  <si>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</si>
  <si>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</si>
  <si>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</si>
  <si>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</si>
  <si>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</si>
  <si>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</si>
  <si>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</si>
  <si>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</si>
  <si>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</si>
  <si>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</si>
  <si>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</si>
  <si>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</si>
  <si>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</si>
  <si>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</si>
  <si>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</si>
  <si>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</si>
  <si>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</si>
  <si>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</si>
  <si>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</si>
  <si>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</si>
  <si>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</si>
  <si>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</si>
  <si>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</si>
  <si>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</si>
  <si>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</si>
  <si>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</si>
  <si>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</si>
  <si>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</si>
  <si>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</si>
  <si>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</si>
  <si>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</si>
  <si>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</si>
  <si>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</si>
  <si>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</si>
  <si>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</si>
  <si>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</si>
  <si>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</si>
  <si>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</si>
  <si>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</si>
  <si>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</si>
  <si>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</si>
  <si>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</si>
  <si>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</si>
  <si>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</si>
  <si>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</si>
  <si>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</si>
  <si>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</si>
  <si>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</si>
  <si>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</si>
  <si>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</si>
  <si>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</si>
  <si>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</si>
  <si>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</si>
  <si>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</si>
  <si>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</si>
  <si>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</si>
  <si>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</si>
  <si>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</si>
  <si>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</si>
  <si>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</si>
  <si>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</si>
  <si>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</si>
  <si>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</si>
  <si>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</si>
  <si>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</si>
  <si>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</si>
  <si>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</si>
  <si>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</si>
  <si>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</si>
  <si>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</si>
  <si>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</si>
  <si>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</si>
  <si>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</si>
  <si>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</si>
  <si>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</si>
  <si>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</si>
  <si>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</si>
  <si>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</si>
  <si>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</si>
  <si>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</si>
  <si>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</si>
  <si>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</si>
  <si>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</si>
  <si>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</si>
  <si>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</si>
  <si>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</si>
  <si>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</si>
  <si>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</si>
  <si>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</si>
  <si>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</si>
  <si>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</si>
  <si>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</si>
  <si>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</si>
  <si>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</si>
  <si>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</si>
  <si>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</si>
  <si>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</si>
  <si>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</si>
  <si>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</si>
  <si>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</si>
  <si>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</si>
  <si>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</si>
  <si>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</si>
  <si>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</si>
  <si>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</si>
  <si>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</si>
  <si>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</si>
  <si>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</si>
  <si>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</si>
  <si>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</si>
  <si>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</si>
  <si>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</si>
  <si>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</si>
  <si>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</si>
  <si>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</si>
  <si>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</si>
  <si>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</si>
  <si>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</si>
  <si>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</si>
  <si>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</si>
  <si>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</si>
  <si>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</si>
  <si>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</si>
  <si>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</si>
  <si>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</si>
  <si>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</si>
  <si>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</si>
  <si>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</si>
  <si>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</si>
  <si>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</si>
  <si>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</si>
  <si>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</si>
  <si>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</si>
  <si>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</si>
  <si>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</si>
  <si>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</si>
  <si>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</si>
  <si>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</si>
  <si>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</si>
  <si>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</si>
  <si>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</si>
  <si>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</si>
  <si>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</si>
  <si>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</si>
  <si>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</si>
  <si>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</si>
  <si>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</si>
  <si>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</si>
  <si>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</si>
  <si>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</si>
  <si>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</si>
  <si>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</si>
  <si>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</si>
  <si>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</si>
  <si>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</si>
  <si>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</si>
  <si>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</si>
  <si>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</si>
  <si>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</si>
  <si>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</si>
  <si>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</si>
  <si>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</si>
  <si>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</si>
  <si>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</si>
  <si>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</si>
  <si>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</si>
  <si>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</si>
  <si>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</si>
  <si>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</si>
  <si>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</si>
  <si>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</si>
  <si>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</si>
  <si>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</si>
  <si>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</si>
  <si>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</si>
  <si>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</si>
  <si>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</si>
  <si>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</si>
  <si>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</si>
  <si>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</si>
  <si>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</si>
  <si>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</si>
  <si>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</si>
  <si>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</si>
  <si>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</si>
  <si>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</si>
  <si>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</si>
  <si>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</si>
  <si>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</si>
  <si>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</si>
  <si>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</si>
  <si>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</si>
  <si>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</si>
  <si>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</si>
  <si>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</si>
  <si>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</si>
  <si>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</si>
  <si>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</si>
  <si>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</si>
  <si>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</si>
  <si>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</si>
  <si>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</si>
  <si>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</si>
  <si>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</si>
  <si>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</si>
  <si>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</si>
  <si>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</si>
  <si>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</si>
  <si>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</si>
  <si>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</si>
  <si>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</si>
  <si>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</si>
  <si>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</si>
  <si>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</si>
  <si>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</si>
  <si>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</si>
  <si>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</si>
  <si>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</si>
  <si>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</si>
  <si>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</si>
  <si>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</si>
  <si>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</si>
  <si>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</si>
  <si>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</si>
  <si>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</si>
  <si>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</si>
  <si>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</si>
  <si>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</si>
  <si>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</si>
  <si>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</si>
  <si>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</si>
  <si>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</si>
  <si>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</si>
  <si>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</si>
  <si>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</si>
  <si>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</si>
  <si>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</si>
  <si>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</si>
  <si>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</si>
  <si>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</si>
  <si>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</si>
  <si>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</si>
  <si>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</si>
  <si>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</si>
  <si>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</si>
  <si>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</si>
  <si>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</si>
  <si>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</si>
  <si>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</si>
  <si>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</si>
  <si>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</si>
  <si>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</si>
  <si>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</si>
  <si>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</si>
  <si>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</si>
  <si>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</si>
  <si>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</si>
  <si>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</si>
  <si>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</si>
  <si>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</si>
  <si>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</si>
  <si>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</si>
  <si>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</si>
  <si>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</si>
  <si>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</si>
  <si>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</si>
  <si>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</si>
  <si>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</si>
  <si>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</si>
  <si>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</si>
  <si>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</si>
  <si>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</si>
  <si>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</si>
  <si>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</si>
  <si>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</si>
  <si>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</si>
  <si>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</si>
  <si>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</si>
  <si>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</si>
  <si>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</si>
  <si>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</si>
  <si>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</si>
  <si>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</si>
  <si>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</si>
  <si>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</si>
  <si>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</si>
  <si>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</si>
  <si>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</si>
  <si>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</si>
  <si>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</si>
  <si>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</si>
  <si>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</si>
  <si>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</si>
  <si>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</si>
  <si>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</si>
  <si>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</si>
  <si>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</si>
  <si>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</si>
  <si>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</si>
  <si>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</si>
  <si>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</si>
  <si>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</si>
  <si>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</si>
  <si>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</si>
  <si>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</si>
  <si>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</si>
  <si>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</si>
  <si>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</si>
  <si>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</si>
  <si>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</si>
  <si>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</si>
  <si>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</si>
  <si>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</si>
  <si>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</si>
  <si>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</si>
  <si>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</si>
  <si>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</si>
  <si>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</si>
  <si>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</si>
  <si>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</si>
  <si>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</si>
  <si>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</si>
  <si>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</si>
  <si>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</si>
  <si>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</si>
  <si>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</si>
  <si>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</si>
  <si>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</si>
  <si>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</si>
  <si>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</si>
  <si>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</si>
  <si>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</si>
  <si>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</si>
  <si>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</si>
  <si>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</si>
  <si>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</si>
  <si>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</si>
  <si>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</si>
  <si>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</si>
  <si>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</si>
  <si>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</si>
  <si>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</si>
  <si>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</si>
  <si>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</si>
  <si>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</si>
  <si>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</si>
  <si>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</si>
  <si>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</si>
  <si>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</si>
  <si>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</si>
  <si>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</si>
  <si>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</si>
  <si>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</si>
  <si>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</si>
  <si>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</si>
  <si>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</si>
  <si>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</si>
  <si>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</si>
  <si>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</si>
  <si>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</si>
  <si>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</si>
  <si>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</si>
  <si>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</si>
  <si>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</si>
  <si>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</si>
  <si>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</si>
  <si>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</si>
  <si>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</si>
  <si>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</si>
  <si>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</si>
  <si>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</si>
  <si>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</si>
  <si>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</si>
  <si>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</si>
  <si>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</si>
  <si>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</si>
  <si>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</si>
  <si>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</si>
  <si>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</si>
  <si>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</si>
  <si>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</si>
  <si>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</si>
  <si>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</si>
  <si>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</si>
  <si>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</si>
  <si>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</si>
  <si>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</si>
  <si>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</si>
  <si>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</si>
  <si>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</si>
  <si>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</si>
  <si>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</si>
  <si>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</si>
  <si>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</si>
  <si>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</si>
  <si>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</si>
  <si>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</si>
  <si>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</si>
  <si>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</si>
  <si>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</si>
  <si>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</si>
  <si>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</si>
  <si>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</si>
  <si>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</si>
  <si>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</si>
  <si>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</si>
  <si>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</si>
  <si>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</si>
  <si>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</si>
  <si>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</si>
  <si>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</si>
  <si>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</si>
  <si>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</si>
  <si>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</si>
  <si>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</si>
  <si>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</si>
  <si>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</si>
  <si>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</si>
  <si>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</si>
  <si>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</si>
  <si>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</si>
  <si>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</si>
  <si>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</si>
  <si>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</si>
  <si>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</si>
  <si>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</si>
  <si>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</si>
  <si>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</si>
  <si>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</si>
  <si>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</si>
  <si>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</si>
  <si>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</si>
  <si>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</si>
  <si>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</si>
  <si>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</si>
  <si>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</si>
  <si>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</si>
  <si>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</si>
  <si>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</si>
  <si>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</si>
  <si>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</si>
  <si>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</si>
  <si>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</si>
  <si>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</si>
  <si>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</si>
  <si>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</si>
  <si>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</si>
  <si>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</si>
  <si>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</si>
  <si>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</si>
  <si>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</si>
  <si>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</si>
  <si>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</si>
  <si>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</si>
  <si>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</si>
  <si>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</si>
  <si>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</si>
  <si>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</si>
  <si>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</si>
  <si>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</si>
  <si>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</si>
  <si>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</si>
  <si>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</si>
  <si>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</si>
  <si>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</si>
  <si>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</si>
  <si>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</si>
  <si>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</si>
  <si>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</si>
  <si>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</si>
  <si>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</si>
  <si>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</si>
  <si>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</si>
  <si>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</si>
  <si>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</si>
  <si>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</si>
  <si>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</si>
  <si>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</si>
  <si>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</si>
  <si>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</si>
  <si>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</si>
  <si>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</si>
  <si>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</si>
  <si>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</si>
  <si>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</si>
  <si>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</si>
  <si>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</si>
  <si>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</si>
  <si>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</si>
  <si>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</si>
  <si>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</si>
  <si>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</si>
  <si>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</si>
  <si>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</si>
  <si>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</si>
  <si>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</si>
  <si>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</si>
  <si>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</si>
  <si>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</si>
  <si>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</si>
  <si>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</si>
  <si>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</si>
  <si>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</si>
  <si>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</si>
  <si>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</si>
  <si>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</si>
  <si>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</si>
  <si>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</si>
  <si>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</si>
  <si>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</si>
  <si>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</si>
  <si>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</si>
  <si>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</si>
  <si>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</si>
  <si>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</si>
  <si>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</si>
  <si>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</si>
  <si>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</si>
  <si>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</si>
  <si>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</si>
  <si>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</si>
  <si>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</si>
  <si>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</si>
  <si>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</si>
  <si>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</si>
  <si>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</si>
  <si>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</si>
  <si>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</si>
  <si>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</si>
  <si>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</si>
  <si>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</si>
  <si>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</si>
  <si>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</si>
  <si>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</si>
  <si>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</si>
  <si>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</si>
  <si>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</si>
  <si>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</si>
  <si>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</si>
  <si>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</si>
  <si>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</si>
  <si>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</si>
  <si>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</si>
  <si>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</si>
  <si>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</si>
  <si>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</si>
  <si>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</si>
  <si>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</si>
  <si>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</si>
  <si>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</si>
  <si>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</si>
  <si>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</si>
  <si>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</si>
  <si>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</si>
  <si>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</si>
  <si>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</si>
  <si>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</si>
  <si>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</si>
  <si>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</si>
  <si>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</si>
  <si>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</si>
  <si>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</si>
  <si>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</si>
  <si>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</si>
  <si>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</si>
  <si>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</si>
  <si>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</si>
  <si>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</si>
  <si>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</si>
  <si>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</si>
  <si>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</si>
  <si>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</si>
  <si>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</si>
  <si>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</si>
  <si>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</si>
  <si>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</si>
  <si>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</si>
  <si>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</si>
  <si>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</si>
  <si>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</si>
  <si>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</si>
  <si>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</si>
  <si>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</si>
  <si>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</si>
  <si>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</si>
  <si>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</si>
  <si>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</si>
  <si>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</si>
  <si>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</si>
  <si>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</si>
  <si>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</si>
  <si>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</si>
  <si>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</si>
  <si>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</si>
  <si>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</si>
  <si>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</si>
  <si>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</si>
  <si>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</si>
  <si>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</si>
  <si>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</si>
  <si>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</si>
  <si>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</si>
  <si>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</si>
  <si>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</si>
  <si>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</si>
  <si>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</si>
  <si>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</si>
  <si>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</si>
  <si>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</si>
  <si>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</si>
  <si>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</si>
  <si>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</si>
  <si>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</si>
  <si>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</si>
  <si>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</si>
  <si>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</si>
  <si>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</si>
  <si>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</si>
  <si>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</si>
  <si>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</si>
  <si>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</si>
  <si>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</si>
  <si>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</si>
  <si>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</si>
  <si>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</si>
  <si>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</si>
  <si>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</si>
  <si>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</si>
  <si>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</si>
  <si>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</si>
  <si>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</si>
  <si>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</si>
  <si>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</si>
  <si>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</si>
  <si>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</si>
  <si>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</si>
  <si>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</si>
  <si>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</si>
  <si>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</si>
  <si>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</si>
  <si>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</si>
  <si>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</si>
  <si>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</si>
  <si>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</si>
  <si>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</si>
  <si>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</si>
  <si>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</si>
  <si>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</si>
  <si>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</si>
  <si>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</si>
  <si>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</si>
  <si>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</si>
  <si>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</si>
  <si>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</si>
  <si>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</si>
  <si>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</si>
  <si>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</si>
  <si>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</si>
  <si>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</si>
  <si>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</si>
  <si>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</si>
  <si>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</si>
  <si>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</si>
  <si>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</si>
  <si>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</si>
  <si>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</si>
  <si>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</si>
  <si>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</si>
  <si>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</si>
  <si>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</si>
  <si>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</si>
  <si>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</si>
  <si>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</si>
  <si>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</si>
  <si>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</si>
  <si>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</si>
  <si>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</si>
  <si>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</si>
  <si>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</si>
  <si>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</si>
  <si>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</si>
  <si>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</si>
  <si>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</si>
  <si>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</si>
  <si>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</si>
  <si>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</si>
  <si>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</si>
  <si>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</si>
  <si>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</si>
  <si>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</si>
  <si>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</si>
  <si>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</si>
  <si>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</si>
  <si>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</si>
  <si>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</si>
  <si>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</si>
  <si>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</si>
  <si>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</si>
  <si>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</si>
  <si>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</si>
  <si>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</si>
  <si>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</si>
  <si>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</si>
  <si>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</si>
  <si>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</si>
  <si>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</si>
  <si>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</si>
  <si>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</si>
  <si>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</si>
  <si>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</si>
  <si>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</si>
  <si>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</si>
  <si>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</si>
  <si>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</si>
  <si>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</si>
  <si>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</si>
  <si>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</si>
  <si>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</si>
  <si>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</si>
  <si>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</si>
  <si>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</si>
  <si>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</si>
  <si>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</si>
  <si>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</si>
  <si>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</si>
  <si>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</si>
  <si>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</si>
  <si>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</si>
  <si>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</si>
  <si>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</si>
  <si>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</si>
  <si>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</si>
  <si>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</si>
  <si>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</si>
  <si>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</si>
  <si>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</si>
  <si>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</si>
  <si>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</si>
  <si>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</si>
  <si>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</si>
  <si>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</si>
  <si>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</si>
  <si>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</si>
  <si>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</si>
  <si>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</si>
  <si>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</si>
  <si>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</si>
  <si>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</si>
  <si>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</si>
  <si>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</si>
  <si>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</si>
  <si>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</si>
  <si>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</si>
  <si>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</si>
  <si>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</si>
  <si>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</si>
  <si>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</si>
  <si>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</si>
  <si>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</si>
  <si>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</si>
  <si>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</si>
  <si>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</si>
  <si>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</si>
  <si>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</si>
  <si>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</si>
  <si>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</si>
  <si>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</si>
  <si>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</si>
  <si>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</si>
  <si>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</si>
  <si>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</si>
  <si>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</si>
  <si>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</si>
  <si>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</si>
  <si>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</si>
  <si>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</si>
  <si>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</si>
  <si>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</si>
  <si>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</si>
  <si>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</si>
  <si>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</si>
  <si>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</si>
  <si>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</si>
  <si>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</si>
  <si>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</si>
  <si>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</si>
  <si>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</si>
  <si>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</si>
  <si>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</si>
  <si>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</si>
  <si>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</si>
  <si>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</si>
  <si>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</si>
  <si>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</si>
  <si>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</si>
  <si>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</si>
  <si>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</si>
  <si>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</si>
  <si>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</si>
  <si>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</si>
  <si>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</si>
  <si>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</si>
  <si>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</si>
  <si>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</si>
  <si>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</si>
  <si>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</si>
  <si>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</si>
  <si>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</si>
  <si>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</si>
  <si>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</si>
  <si>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</si>
  <si>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</si>
  <si>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</si>
  <si>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</si>
  <si>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</si>
  <si>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</si>
  <si>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</si>
  <si>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</si>
  <si>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</si>
  <si>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</si>
  <si>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</si>
  <si>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</si>
  <si>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</si>
  <si>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</si>
  <si>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</si>
  <si>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</si>
  <si>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</si>
  <si>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</si>
  <si>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</si>
  <si>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</si>
  <si>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</si>
  <si>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</si>
  <si>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</si>
  <si>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</si>
  <si>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</si>
  <si>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</si>
  <si>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</si>
  <si>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</si>
  <si>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</si>
  <si>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</si>
  <si>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</si>
  <si>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</si>
  <si>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</si>
  <si>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</si>
  <si>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</si>
  <si>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</si>
  <si>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</si>
  <si>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</si>
  <si>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</si>
  <si>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</si>
  <si>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</si>
  <si>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</si>
  <si>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</si>
  <si>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</si>
  <si>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</si>
  <si>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</si>
  <si>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</si>
  <si>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</si>
  <si>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</si>
  <si>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</si>
  <si>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</si>
  <si>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</si>
  <si>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</si>
  <si>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</si>
  <si>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</si>
  <si>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</si>
  <si>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</si>
  <si>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</si>
  <si>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</si>
  <si>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</si>
  <si>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</si>
  <si>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</si>
  <si>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</si>
  <si>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</si>
  <si>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</si>
  <si>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</si>
  <si>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</si>
  <si>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</si>
  <si>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</si>
  <si>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</si>
  <si>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</si>
  <si>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</si>
  <si>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</si>
  <si>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</si>
  <si>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</si>
  <si>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</si>
  <si>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</si>
  <si>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</si>
  <si>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</si>
  <si>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</si>
  <si>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</si>
  <si>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</si>
  <si>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</si>
  <si>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</si>
  <si>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</si>
  <si>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</si>
  <si>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</si>
  <si>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</si>
  <si>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</si>
  <si>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</si>
  <si>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</si>
  <si>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</si>
  <si>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</si>
  <si>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</si>
  <si>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</si>
  <si>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</si>
  <si>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</si>
  <si>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</si>
  <si>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</si>
  <si>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</si>
  <si>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</si>
  <si>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</si>
  <si>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</si>
  <si>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</si>
  <si>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</si>
  <si>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</si>
  <si>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</si>
  <si>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</si>
  <si>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</si>
  <si>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</si>
  <si>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</si>
  <si>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</si>
  <si>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</si>
  <si>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</si>
  <si>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</si>
  <si>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</si>
  <si>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</si>
  <si>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</si>
  <si>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</si>
  <si>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</si>
  <si>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</si>
  <si>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</si>
  <si>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</si>
  <si>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</si>
  <si>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</si>
  <si>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</si>
  <si>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</si>
  <si>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</si>
  <si>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</si>
  <si>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</si>
  <si>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</si>
  <si>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</si>
  <si>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</si>
  <si>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</si>
  <si>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</si>
  <si>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</si>
  <si>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</si>
  <si>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</si>
  <si>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</si>
  <si>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</si>
  <si>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</si>
  <si>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</si>
  <si>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</si>
  <si>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</si>
  <si>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</si>
  <si>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</si>
  <si>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</si>
  <si>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</si>
  <si>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</si>
  <si>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</si>
  <si>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</si>
  <si>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</si>
  <si>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</si>
  <si>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</si>
  <si>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</si>
  <si>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</si>
  <si>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</si>
  <si>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</si>
  <si>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</si>
  <si>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</si>
  <si>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</si>
  <si>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</si>
  <si>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</si>
  <si>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</si>
  <si>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</si>
  <si>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</si>
  <si>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</si>
  <si>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</si>
  <si>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</si>
  <si>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</si>
  <si>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</si>
  <si>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</si>
  <si>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</si>
  <si>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</si>
  <si>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</si>
  <si>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</si>
  <si>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</si>
  <si>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</si>
  <si>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</si>
  <si>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</si>
  <si>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</si>
  <si>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</si>
  <si>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</si>
  <si>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</si>
  <si>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</si>
  <si>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</si>
  <si>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</si>
  <si>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</si>
  <si>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</si>
  <si>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</si>
  <si>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</si>
  <si>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</si>
  <si>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</si>
  <si>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</si>
  <si>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</si>
  <si>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</si>
  <si>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</si>
  <si>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</si>
  <si>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</si>
  <si>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</si>
  <si>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</si>
  <si>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</si>
  <si>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</si>
  <si>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</si>
  <si>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</si>
  <si>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</si>
  <si>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</si>
  <si>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</si>
  <si>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</si>
  <si>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</si>
  <si>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</si>
  <si>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</si>
  <si>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</si>
  <si>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</si>
  <si>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</si>
  <si>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</si>
  <si>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</si>
  <si>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</si>
  <si>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</si>
  <si>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</si>
  <si>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</si>
  <si>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</si>
  <si>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</si>
  <si>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</si>
  <si>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</si>
  <si>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</si>
  <si>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</si>
  <si>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</si>
  <si>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</si>
  <si>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</si>
  <si>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</si>
  <si>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</si>
  <si>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</si>
  <si>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</si>
  <si>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</si>
  <si>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</si>
  <si>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</si>
  <si>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</si>
  <si>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</si>
  <si>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</si>
  <si>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</si>
  <si>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</si>
  <si>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</si>
  <si>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</si>
  <si>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</si>
  <si>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</si>
  <si>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</si>
  <si>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</si>
  <si>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</si>
  <si>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</si>
  <si>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</si>
  <si>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</si>
  <si>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</si>
  <si>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</si>
  <si>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</si>
  <si>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</si>
  <si>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</si>
  <si>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</si>
  <si>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</si>
  <si>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</si>
  <si>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</si>
  <si>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</si>
  <si>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</si>
  <si>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</si>
  <si>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</si>
  <si>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</si>
  <si>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</si>
  <si>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</si>
  <si>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</si>
  <si>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</si>
  <si>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</si>
  <si>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</si>
  <si>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</si>
  <si>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</si>
  <si>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</si>
  <si>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</si>
  <si>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</si>
  <si>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</si>
  <si>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</si>
  <si>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</si>
  <si>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</si>
  <si>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</si>
  <si>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</si>
  <si>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</si>
  <si>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</si>
  <si>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</si>
  <si>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</si>
  <si>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</si>
  <si>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</si>
  <si>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</si>
  <si>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</si>
  <si>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</si>
  <si>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</si>
  <si>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</si>
  <si>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</si>
  <si>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</si>
  <si>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</si>
  <si>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</si>
  <si>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</si>
  <si>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</si>
  <si>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</si>
  <si>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</si>
  <si>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</si>
  <si>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</si>
  <si>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</si>
  <si>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</si>
  <si>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</si>
  <si>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</si>
  <si>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</si>
  <si>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</si>
  <si>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</si>
  <si>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</si>
  <si>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</si>
  <si>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</si>
  <si>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</si>
  <si>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</si>
  <si>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</si>
  <si>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</si>
  <si>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</si>
  <si>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</si>
  <si>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</si>
  <si>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</si>
  <si>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</si>
  <si>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</si>
  <si>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</si>
  <si>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</si>
  <si>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</si>
  <si>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</si>
  <si>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</si>
  <si>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</si>
  <si>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</si>
  <si>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</si>
  <si>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</si>
  <si>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</si>
  <si>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</si>
  <si>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</si>
  <si>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</si>
  <si>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</si>
  <si>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</si>
  <si>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</si>
  <si>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</si>
  <si>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</si>
  <si>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</si>
  <si>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</si>
  <si>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</si>
  <si>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</si>
  <si>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</si>
  <si>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</si>
  <si>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</si>
  <si>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</si>
  <si>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</si>
  <si>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</si>
  <si>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</si>
  <si>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</si>
  <si>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</si>
  <si>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</si>
  <si>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</si>
  <si>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</si>
  <si>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</si>
  <si>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</si>
  <si>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</si>
  <si>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</si>
  <si>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</si>
  <si>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</si>
  <si>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</si>
  <si>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</si>
  <si>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</si>
  <si>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</si>
  <si>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</si>
  <si>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</si>
  <si>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</si>
  <si>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</si>
  <si>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</si>
  <si>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</si>
  <si>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</si>
  <si>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</si>
  <si>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</si>
  <si>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</si>
  <si>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</si>
  <si>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</si>
  <si>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</si>
  <si>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</si>
  <si>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</si>
  <si>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</si>
  <si>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</si>
  <si>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</si>
  <si>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</si>
  <si>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</si>
  <si>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</si>
  <si>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</si>
  <si>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</si>
  <si>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</si>
  <si>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</si>
  <si>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</si>
  <si>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</si>
  <si>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</si>
  <si>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</si>
  <si>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</si>
  <si>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</si>
  <si>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</si>
  <si>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</si>
  <si>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</si>
  <si>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</si>
  <si>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</si>
  <si>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</si>
  <si>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</si>
  <si>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</si>
  <si>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</si>
  <si>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</si>
  <si>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</si>
  <si>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</si>
  <si>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</si>
  <si>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</si>
  <si>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</si>
  <si>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</si>
  <si>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</si>
  <si>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</si>
  <si>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</si>
  <si>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</si>
  <si>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</si>
  <si>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</si>
  <si>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</si>
  <si>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</si>
  <si>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</si>
  <si>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</si>
  <si>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</si>
  <si>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</si>
  <si>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</si>
  <si>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</si>
  <si>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</si>
  <si>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</si>
  <si>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</si>
  <si>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</si>
  <si>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</si>
  <si>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</si>
  <si>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</si>
  <si>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</si>
  <si>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</si>
  <si>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</si>
  <si>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</si>
  <si>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</si>
  <si>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</si>
  <si>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</si>
  <si>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</si>
  <si>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</si>
  <si>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</si>
  <si>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</si>
  <si>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</si>
  <si>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</si>
  <si>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</si>
  <si>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</si>
  <si>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</si>
  <si>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</si>
  <si>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</si>
  <si>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</si>
  <si>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</si>
  <si>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</si>
  <si>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</si>
  <si>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</si>
  <si>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</si>
  <si>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</si>
  <si>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</si>
  <si>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</si>
  <si>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</si>
  <si>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</si>
  <si>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</si>
  <si>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</si>
  <si>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</si>
  <si>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</si>
  <si>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</si>
  <si>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</si>
  <si>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</si>
  <si>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</si>
  <si>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</si>
  <si>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</si>
  <si>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</si>
  <si>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</si>
  <si>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</si>
  <si>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</si>
  <si>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</si>
  <si>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</si>
  <si>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</si>
  <si>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</si>
  <si>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</si>
  <si>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</si>
  <si>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</si>
  <si>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</si>
  <si>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</si>
  <si>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</si>
  <si>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</si>
  <si>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</si>
  <si>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</si>
  <si>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</si>
  <si>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</si>
  <si>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</si>
  <si>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</si>
  <si>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</si>
  <si>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</si>
  <si>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</si>
  <si>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</si>
  <si>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</si>
  <si>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</si>
  <si>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</si>
  <si>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</si>
  <si>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</si>
  <si>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</si>
  <si>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</si>
  <si>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</si>
  <si>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</si>
  <si>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</si>
  <si>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</si>
  <si>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</si>
  <si>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</si>
  <si>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</si>
  <si>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</si>
  <si>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</si>
  <si>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</si>
  <si>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</si>
  <si>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</si>
  <si>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</si>
  <si>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</si>
  <si>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</si>
  <si>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</si>
  <si>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</si>
  <si>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</si>
  <si>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</si>
  <si>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</si>
  <si>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</si>
  <si>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</si>
  <si>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</si>
  <si>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</si>
  <si>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</si>
  <si>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</si>
  <si>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</si>
  <si>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</si>
  <si>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</si>
  <si>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</si>
  <si>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</si>
  <si>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</si>
  <si>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</si>
  <si>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</si>
  <si>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</si>
  <si>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</si>
  <si>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</si>
  <si>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</si>
  <si>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</si>
  <si>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</si>
  <si>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</si>
  <si>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</si>
  <si>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</si>
  <si>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</si>
  <si>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</si>
  <si>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</si>
  <si>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</si>
  <si>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</si>
  <si>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</si>
  <si>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</si>
  <si>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</si>
  <si>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</si>
  <si>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</si>
  <si>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</si>
  <si>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</si>
  <si>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</si>
  <si>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</si>
  <si>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</si>
  <si>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</si>
  <si>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</si>
  <si>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</si>
  <si>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</si>
  <si>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</si>
  <si>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</si>
  <si>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</si>
  <si>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</si>
  <si>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</si>
  <si>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</si>
  <si>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</si>
  <si>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</si>
  <si>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</si>
  <si>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</si>
  <si>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</si>
  <si>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</si>
  <si>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</si>
  <si>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</si>
  <si>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</si>
  <si>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</si>
  <si>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</si>
  <si>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</si>
  <si>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</si>
  <si>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</si>
  <si>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</si>
  <si>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</si>
  <si>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</si>
  <si>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</si>
  <si>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</si>
  <si>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</si>
  <si>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</si>
  <si>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</si>
  <si>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</si>
  <si>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</si>
  <si>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</si>
  <si>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</si>
  <si>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</si>
  <si>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</si>
  <si>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</si>
  <si>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</si>
  <si>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</si>
  <si>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</si>
  <si>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</si>
  <si>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</si>
  <si>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</si>
  <si>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</si>
  <si>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</si>
  <si>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</si>
  <si>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</si>
  <si>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</si>
  <si>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</si>
  <si>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</si>
  <si>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</si>
  <si>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</si>
  <si>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</si>
  <si>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</si>
  <si>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</si>
  <si>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</si>
  <si>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</si>
  <si>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</si>
  <si>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</si>
  <si>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</si>
  <si>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</si>
  <si>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</si>
  <si>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</si>
  <si>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</si>
  <si>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</si>
  <si>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</si>
  <si>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</si>
  <si>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</si>
  <si>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</si>
  <si>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</si>
  <si>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</si>
  <si>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</si>
  <si>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</si>
  <si>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</si>
  <si>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</si>
  <si>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</si>
  <si>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</si>
  <si>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</si>
  <si>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</si>
  <si>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</si>
  <si>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</si>
  <si>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</si>
  <si>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</si>
  <si>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</si>
  <si>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</si>
  <si>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</si>
  <si>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</si>
  <si>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</si>
  <si>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</si>
  <si>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</si>
  <si>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</si>
  <si>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</si>
  <si>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</si>
  <si>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</si>
  <si>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</si>
  <si>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</si>
  <si>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</si>
  <si>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</si>
  <si>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</si>
  <si>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</si>
  <si>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</si>
  <si>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</si>
  <si>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</si>
  <si>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</si>
  <si>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</si>
  <si>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</si>
  <si>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</si>
  <si>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</si>
  <si>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</si>
  <si>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</si>
  <si>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</si>
  <si>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</si>
  <si>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</si>
  <si>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</si>
  <si>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</si>
  <si>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</si>
  <si>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</si>
  <si>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</si>
  <si>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</si>
  <si>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</si>
  <si>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</si>
  <si>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</si>
  <si>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</si>
  <si>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</si>
  <si>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</si>
  <si>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</si>
  <si>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</si>
  <si>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</si>
  <si>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</si>
  <si>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</si>
  <si>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</si>
  <si>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</si>
  <si>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</si>
  <si>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</si>
  <si>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</si>
  <si>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</si>
  <si>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</si>
  <si>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</si>
  <si>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</si>
  <si>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</si>
  <si>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</si>
  <si>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</si>
  <si>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</si>
  <si>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</si>
  <si>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</si>
  <si>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</si>
  <si>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</si>
  <si>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</si>
  <si>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</si>
  <si>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</si>
  <si>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</si>
  <si>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</si>
  <si>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</si>
  <si>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</si>
  <si>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</si>
  <si>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</si>
  <si>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</si>
  <si>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</si>
  <si>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</si>
  <si>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</si>
  <si>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</si>
  <si>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</si>
  <si>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</si>
  <si>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</si>
  <si>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</si>
  <si>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</si>
  <si>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</si>
  <si>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</si>
  <si>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</si>
  <si>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</si>
  <si>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</si>
  <si>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</si>
  <si>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</si>
  <si>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</si>
  <si>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</si>
  <si>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</si>
  <si>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</si>
  <si>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</si>
  <si>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</si>
  <si>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</si>
  <si>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</si>
  <si>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</si>
  <si>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</si>
  <si>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</si>
  <si>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</si>
  <si>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</si>
  <si>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</si>
  <si>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</si>
  <si>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</si>
  <si>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</si>
  <si>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</si>
  <si>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</si>
  <si>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</si>
  <si>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</si>
  <si>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</si>
  <si>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</si>
  <si>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</si>
  <si>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</si>
  <si>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</si>
  <si>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</si>
  <si>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</si>
  <si>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</si>
  <si>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</si>
  <si>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</si>
  <si>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</si>
  <si>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</si>
  <si>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</si>
  <si>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</si>
  <si>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</si>
  <si>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</si>
  <si>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</si>
  <si>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</si>
  <si>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</si>
  <si>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</si>
  <si>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</si>
  <si>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</si>
  <si>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</si>
  <si>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</si>
  <si>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</si>
  <si>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</si>
  <si>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</si>
  <si>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</si>
  <si>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</si>
  <si>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</si>
  <si>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</si>
  <si>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</si>
  <si>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</si>
  <si>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</si>
  <si>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</si>
  <si>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</si>
  <si>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</si>
  <si>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</si>
  <si>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</si>
  <si>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</si>
  <si>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</si>
  <si>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</si>
  <si>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</si>
  <si>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</si>
  <si>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</si>
  <si>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</si>
  <si>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</si>
  <si>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</si>
  <si>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</si>
  <si>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</si>
  <si>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</si>
  <si>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</si>
  <si>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</si>
  <si>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</si>
  <si>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</si>
  <si>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</si>
  <si>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</si>
  <si>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</si>
  <si>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</si>
  <si>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</si>
  <si>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</si>
  <si>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</si>
  <si>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</si>
  <si>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</si>
  <si>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</si>
  <si>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</si>
  <si>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</si>
  <si>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</si>
  <si>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</si>
  <si>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</si>
  <si>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</si>
  <si>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</si>
  <si>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</si>
  <si>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</si>
  <si>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</si>
  <si>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</si>
  <si>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</si>
  <si>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</si>
  <si>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</si>
  <si>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</si>
  <si>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</si>
  <si>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</si>
  <si>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</si>
  <si>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</si>
  <si>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</si>
  <si>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</si>
  <si>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</si>
  <si>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</si>
  <si>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</si>
  <si>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</si>
  <si>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</si>
  <si>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</si>
  <si>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</si>
  <si>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</si>
  <si>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</si>
  <si>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</si>
  <si>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</si>
  <si>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</si>
  <si>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</si>
  <si>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</si>
  <si>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</si>
  <si>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</si>
  <si>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</si>
  <si>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</si>
  <si>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</si>
  <si>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</si>
  <si>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</si>
  <si>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</si>
  <si>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</si>
  <si>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</si>
  <si>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</si>
  <si>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</si>
  <si>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</si>
  <si>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</si>
  <si>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</si>
  <si>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</si>
  <si>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</si>
  <si>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</si>
  <si>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</si>
  <si>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</si>
  <si>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</si>
  <si>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</si>
  <si>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</si>
  <si>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</si>
  <si>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</si>
  <si>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</si>
  <si>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</si>
  <si>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</si>
  <si>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</si>
  <si>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</si>
  <si>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</si>
  <si>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</si>
  <si>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</si>
  <si>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</si>
  <si>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</si>
  <si>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</si>
  <si>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</si>
  <si>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</si>
  <si>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</si>
  <si>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</si>
  <si>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</si>
  <si>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</si>
  <si>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</si>
  <si>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</si>
  <si>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</si>
  <si>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</si>
  <si>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</si>
  <si>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</si>
  <si>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</si>
  <si>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</si>
  <si>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</si>
  <si>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</si>
  <si>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</si>
  <si>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</si>
  <si>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</si>
  <si>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</si>
  <si>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</si>
  <si>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</si>
  <si>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</si>
  <si>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</si>
  <si>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</si>
  <si>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</si>
  <si>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</si>
  <si>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</si>
  <si>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</si>
  <si>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</si>
  <si>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</si>
  <si>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</si>
  <si>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</si>
  <si>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</si>
  <si>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</si>
  <si>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</si>
  <si>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</si>
  <si>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</si>
  <si>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</si>
  <si>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</si>
  <si>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</si>
  <si>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</si>
  <si>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</si>
  <si>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</si>
  <si>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</si>
  <si>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</si>
  <si>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</si>
  <si>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</si>
  <si>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</si>
  <si>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</si>
  <si>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</si>
  <si>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</si>
  <si>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</si>
  <si>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</si>
  <si>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</si>
  <si>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</si>
  <si>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</si>
  <si>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</si>
  <si>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</si>
  <si>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</si>
  <si>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</si>
  <si>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</si>
  <si>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</si>
  <si>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</si>
  <si>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</si>
  <si>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</si>
  <si>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</si>
  <si>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</si>
  <si>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</si>
  <si>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</si>
  <si>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</si>
  <si>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</si>
  <si>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</si>
  <si>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</si>
  <si>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</si>
  <si>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</si>
  <si>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</si>
  <si>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</si>
  <si>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</si>
  <si>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</si>
  <si>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</si>
  <si>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</si>
  <si>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</si>
  <si>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</si>
  <si>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</si>
  <si>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</si>
  <si>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</si>
  <si>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</si>
  <si>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</si>
  <si>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</si>
  <si>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</si>
  <si>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</si>
  <si>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</si>
  <si>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</si>
  <si>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</si>
  <si>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</si>
  <si>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</si>
  <si>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</si>
  <si>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</si>
  <si>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</si>
  <si>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</si>
  <si>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</si>
  <si>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</si>
  <si>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</si>
  <si>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</si>
  <si>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</si>
  <si>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</si>
  <si>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</si>
  <si>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</si>
  <si>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</si>
  <si>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</si>
  <si>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</si>
  <si>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</si>
  <si>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</si>
  <si>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</si>
  <si>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</si>
  <si>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</si>
  <si>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</si>
  <si>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</si>
  <si>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</si>
  <si>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</si>
  <si>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</si>
  <si>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</si>
  <si>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</si>
  <si>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</si>
  <si>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</si>
  <si>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</si>
  <si>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</si>
  <si>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</si>
  <si>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</si>
  <si>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</si>
  <si>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</si>
  <si>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</si>
  <si>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</si>
  <si>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</si>
  <si>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</si>
  <si>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</si>
  <si>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</si>
  <si>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</si>
  <si>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</si>
  <si>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</si>
  <si>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</si>
  <si>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</si>
  <si>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</si>
  <si>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</si>
  <si>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</si>
  <si>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</si>
  <si>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</si>
  <si>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</si>
  <si>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</si>
  <si>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</si>
  <si>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</si>
  <si>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</si>
  <si>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</si>
  <si>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</si>
  <si>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</si>
  <si>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</si>
  <si>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</si>
  <si>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</si>
  <si>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</si>
  <si>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</si>
  <si>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</si>
  <si>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</si>
  <si>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</si>
  <si>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</si>
  <si>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</si>
  <si>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</si>
  <si>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</si>
  <si>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</si>
  <si>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</si>
  <si>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</si>
  <si>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</si>
  <si>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</si>
  <si>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</si>
  <si>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</si>
  <si>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</si>
  <si>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</si>
  <si>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</si>
  <si>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</si>
  <si>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</si>
  <si>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</si>
  <si>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</si>
  <si>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</si>
  <si>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</si>
  <si>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</si>
  <si>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</si>
  <si>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</si>
  <si>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</si>
  <si>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</si>
  <si>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</si>
  <si>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</si>
  <si>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</si>
  <si>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</si>
  <si>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</si>
  <si>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</si>
  <si>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</si>
  <si>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</si>
  <si>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</si>
  <si>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</si>
  <si>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</si>
  <si>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</si>
  <si>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</si>
  <si>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</si>
  <si>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</si>
  <si>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</si>
  <si>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</si>
  <si>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</si>
  <si>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</si>
  <si>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</si>
  <si>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</si>
  <si>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</si>
  <si>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</si>
  <si>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</si>
  <si>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</si>
  <si>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</si>
  <si>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</si>
  <si>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</si>
  <si>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</si>
  <si>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</si>
  <si>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</si>
  <si>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</si>
  <si>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</si>
  <si>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</si>
  <si>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</si>
  <si>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</si>
  <si>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</si>
  <si>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</si>
  <si>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</si>
  <si>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</si>
  <si>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</si>
  <si>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</si>
  <si>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</si>
  <si>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</si>
  <si>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</si>
  <si>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</si>
  <si>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</si>
  <si>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</si>
  <si>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</si>
  <si>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</si>
  <si>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</si>
  <si>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</si>
  <si>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</si>
  <si>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</si>
  <si>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</si>
  <si>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</si>
  <si>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</si>
  <si>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</si>
  <si>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</si>
  <si>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</si>
  <si>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</si>
  <si>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</si>
  <si>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</si>
  <si>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</si>
  <si>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</si>
  <si>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</si>
  <si>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</si>
  <si>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</si>
  <si>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</si>
  <si>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</si>
  <si>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</si>
  <si>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</si>
  <si>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</si>
  <si>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</si>
  <si>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</si>
  <si>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</si>
  <si>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</si>
  <si>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</si>
  <si>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</si>
  <si>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</si>
  <si>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</si>
  <si>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</si>
  <si>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</si>
  <si>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</si>
  <si>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</si>
  <si>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</si>
  <si>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</si>
  <si>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</si>
  <si>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</si>
  <si>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</si>
  <si>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</si>
  <si>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</si>
  <si>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</si>
  <si>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</si>
  <si>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</si>
  <si>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</si>
  <si>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</si>
  <si>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</si>
  <si>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</si>
  <si>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</si>
  <si>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</si>
  <si>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</si>
  <si>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</si>
  <si>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</si>
  <si>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</si>
  <si>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</si>
  <si>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</si>
  <si>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</si>
  <si>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</si>
  <si>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</si>
  <si>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</si>
  <si>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</si>
  <si>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</si>
  <si>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</si>
  <si>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</si>
  <si>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</si>
  <si>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</si>
  <si>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</si>
  <si>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</si>
  <si>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</si>
  <si>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</si>
  <si>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</si>
  <si>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</si>
  <si>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</si>
  <si>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</si>
  <si>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</si>
  <si>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</si>
  <si>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</si>
  <si>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</si>
  <si>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</si>
  <si>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</si>
  <si>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</si>
  <si>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</si>
  <si>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</si>
  <si>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</si>
  <si>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</si>
  <si>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</si>
  <si>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</si>
  <si>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</si>
  <si>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</si>
  <si>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</si>
  <si>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</si>
  <si>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</si>
  <si>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</si>
  <si>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</si>
  <si>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</si>
  <si>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</si>
  <si>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</si>
  <si>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</si>
  <si>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</si>
  <si>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</si>
  <si>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</si>
  <si>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</si>
  <si>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</si>
  <si>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</si>
  <si>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</si>
  <si>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</si>
  <si>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</si>
  <si>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</si>
  <si>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</si>
  <si>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</si>
  <si>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</si>
  <si>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</si>
  <si>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</si>
  <si>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</si>
  <si>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</si>
  <si>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</si>
  <si>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</si>
  <si>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</si>
  <si>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</si>
  <si>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</si>
  <si>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</si>
  <si>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</si>
  <si>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</si>
  <si>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</si>
  <si>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</si>
  <si>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</si>
  <si>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</si>
  <si>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</si>
  <si>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</si>
  <si>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</si>
  <si>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</si>
  <si>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</si>
  <si>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</si>
  <si>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</si>
  <si>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</si>
  <si>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</si>
  <si>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</si>
  <si>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</si>
  <si>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</si>
  <si>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</si>
  <si>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</si>
  <si>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</si>
  <si>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</si>
  <si>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</si>
  <si>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</si>
  <si>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</si>
  <si>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</si>
  <si>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</si>
  <si>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</si>
  <si>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</si>
  <si>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</si>
  <si>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</si>
  <si>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</si>
  <si>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</si>
  <si>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</si>
  <si>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</si>
  <si>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</si>
  <si>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</si>
  <si>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</si>
  <si>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</si>
  <si>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</si>
  <si>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</si>
  <si>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</si>
  <si>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</si>
  <si>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</si>
  <si>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</si>
  <si>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</si>
  <si>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</si>
  <si>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</si>
  <si>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</si>
  <si>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</si>
  <si>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</si>
  <si>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</si>
  <si>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</si>
  <si>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</si>
  <si>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</si>
  <si>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</si>
  <si>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</si>
  <si>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</si>
  <si>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</si>
  <si>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</si>
  <si>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</si>
  <si>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</si>
  <si>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</si>
  <si>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</si>
  <si>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</si>
  <si>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</si>
  <si>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</si>
  <si>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</si>
  <si>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</si>
  <si>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</si>
  <si>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</si>
  <si>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</si>
  <si>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</si>
  <si>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</si>
  <si>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</si>
  <si>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</si>
  <si>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</si>
  <si>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</si>
  <si>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</si>
  <si>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</si>
  <si>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</si>
  <si>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</si>
  <si>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</si>
  <si>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</si>
  <si>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</si>
  <si>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</si>
  <si>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</si>
  <si>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</si>
  <si>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</si>
  <si>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</si>
  <si>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</si>
  <si>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</si>
  <si>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</si>
  <si>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</si>
  <si>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</si>
  <si>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</si>
  <si>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</si>
  <si>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</si>
  <si>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</si>
  <si>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</si>
  <si>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</si>
  <si>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</si>
  <si>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</si>
  <si>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</si>
  <si>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</si>
  <si>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</si>
  <si>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</si>
  <si>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</si>
  <si>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</si>
  <si>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</si>
  <si>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</si>
  <si>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</si>
  <si>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</si>
  <si>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</si>
  <si>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</si>
  <si>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</si>
  <si>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</si>
  <si>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</si>
  <si>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</si>
  <si>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</si>
  <si>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</si>
  <si>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</si>
  <si>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</si>
  <si>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</si>
  <si>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</si>
  <si>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</si>
  <si>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</si>
  <si>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</si>
  <si>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</si>
  <si>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</si>
  <si>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</si>
  <si>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</si>
  <si>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</si>
  <si>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</si>
  <si>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</si>
  <si>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</si>
  <si>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</si>
  <si>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</si>
  <si>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</si>
  <si>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</si>
  <si>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</si>
  <si>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</si>
  <si>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</si>
  <si>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</si>
  <si>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</si>
  <si>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</si>
  <si>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</si>
  <si>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</si>
  <si>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</si>
  <si>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</si>
  <si>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</si>
  <si>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</si>
  <si>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</si>
  <si>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</si>
  <si>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</si>
  <si>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</si>
  <si>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</si>
  <si>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</si>
  <si>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</si>
  <si>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</si>
  <si>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</si>
  <si>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</si>
  <si>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</si>
  <si>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</si>
  <si>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</si>
  <si>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</si>
  <si>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</si>
  <si>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</si>
  <si>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</si>
  <si>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</si>
  <si>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</si>
  <si>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</si>
  <si>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</si>
  <si>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</si>
  <si>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</si>
  <si>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</si>
  <si>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</si>
  <si>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</si>
  <si>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</si>
  <si>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</si>
  <si>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</si>
  <si>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</si>
  <si>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</si>
  <si>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</si>
  <si>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</si>
  <si>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</si>
  <si>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</si>
  <si>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</si>
  <si>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</si>
  <si>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</si>
  <si>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</si>
  <si>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</si>
  <si>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</si>
  <si>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</si>
  <si>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</si>
  <si>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</si>
  <si>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</si>
  <si>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</si>
  <si>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</si>
  <si>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</si>
  <si>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</si>
  <si>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</si>
  <si>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</si>
  <si>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</si>
  <si>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</si>
  <si>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</si>
  <si>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</si>
  <si>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</si>
  <si>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</si>
  <si>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</si>
  <si>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</si>
  <si>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</si>
  <si>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</si>
  <si>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</si>
  <si>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</si>
  <si>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</si>
  <si>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</si>
  <si>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</si>
  <si>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</si>
  <si>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</si>
  <si>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</si>
  <si>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</si>
  <si>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</si>
  <si>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</si>
  <si>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</si>
  <si>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</si>
  <si>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</si>
  <si>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</si>
  <si>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</si>
  <si>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</si>
  <si>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</si>
  <si>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</si>
  <si>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</si>
  <si>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</si>
  <si>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</si>
  <si>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</si>
  <si>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</si>
  <si>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</si>
  <si>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</si>
  <si>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</si>
  <si>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</si>
  <si>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</si>
  <si>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</si>
  <si>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</si>
  <si>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</si>
  <si>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</si>
  <si>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</si>
  <si>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</si>
  <si>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</si>
  <si>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</si>
  <si>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</si>
  <si>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</si>
  <si>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</si>
  <si>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</si>
  <si>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</si>
  <si>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</si>
  <si>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</si>
  <si>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</si>
  <si>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</si>
  <si>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</si>
  <si>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</si>
  <si>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</si>
  <si>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</si>
  <si>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</si>
  <si>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</si>
  <si>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</si>
  <si>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</si>
  <si>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</si>
  <si>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</si>
  <si>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</si>
  <si>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</si>
  <si>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</si>
  <si>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</si>
  <si>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</si>
  <si>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</si>
  <si>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</si>
  <si>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</si>
  <si>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</si>
  <si>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</si>
  <si>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</si>
  <si>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</si>
  <si>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</si>
  <si>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</si>
  <si>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</si>
  <si>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</si>
  <si>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</si>
  <si>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</si>
  <si>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</si>
  <si>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</si>
  <si>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</si>
  <si>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</si>
  <si>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</si>
  <si>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</si>
  <si>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</si>
  <si>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</si>
  <si>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</si>
  <si>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</si>
  <si>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</si>
  <si>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</si>
  <si>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</si>
  <si>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</si>
  <si>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</si>
  <si>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</si>
  <si>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</si>
  <si>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</si>
  <si>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</si>
  <si>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</si>
  <si>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</si>
  <si>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</si>
  <si>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</si>
  <si>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</si>
  <si>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</si>
  <si>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</si>
  <si>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</si>
  <si>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</si>
  <si>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</si>
  <si>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</si>
  <si>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</si>
  <si>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</si>
  <si>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</si>
  <si>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</si>
  <si>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</si>
  <si>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</si>
  <si>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</si>
  <si>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</si>
  <si>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</si>
  <si>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</si>
  <si>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</si>
  <si>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</si>
  <si>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</si>
  <si>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</si>
  <si>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</si>
  <si>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</si>
  <si>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</si>
  <si>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</si>
  <si>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</si>
  <si>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</si>
  <si>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</si>
  <si>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</si>
  <si>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</si>
  <si>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</si>
  <si>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</si>
  <si>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</si>
  <si>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</si>
  <si>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</si>
  <si>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</si>
  <si>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</si>
  <si>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</si>
  <si>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</si>
  <si>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</si>
  <si>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</si>
  <si>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</si>
  <si>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</si>
  <si>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</si>
  <si>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</si>
  <si>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</si>
  <si>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</si>
  <si>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</si>
  <si>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</si>
  <si>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</si>
  <si>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</si>
  <si>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</si>
  <si>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</si>
  <si>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</si>
  <si>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</si>
  <si>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</si>
  <si>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</si>
  <si>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</si>
  <si>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</si>
  <si>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</si>
  <si>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</si>
  <si>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</si>
  <si>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</si>
  <si>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</si>
  <si>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</si>
  <si>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</si>
  <si>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</si>
  <si>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</si>
  <si>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</si>
  <si>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</si>
  <si>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</si>
  <si>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</si>
  <si>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</si>
  <si>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</si>
  <si>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</si>
  <si>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</si>
  <si>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</si>
  <si>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</si>
  <si>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</si>
  <si>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</si>
  <si>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</si>
  <si>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</si>
  <si>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</si>
  <si>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</si>
  <si>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</si>
  <si>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</si>
  <si>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</si>
  <si>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</si>
  <si>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</si>
  <si>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</si>
  <si>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</si>
  <si>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</si>
  <si>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</si>
  <si>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</si>
  <si>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</si>
  <si>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</si>
  <si>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</si>
  <si>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</si>
  <si>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</si>
  <si>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</si>
  <si>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</si>
  <si>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</si>
  <si>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</si>
  <si>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</si>
  <si>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</si>
  <si>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</si>
  <si>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</si>
  <si>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</si>
  <si>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</si>
  <si>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</si>
  <si>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</si>
  <si>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</si>
  <si>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</si>
  <si>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</si>
  <si>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</si>
  <si>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</si>
  <si>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</si>
  <si>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</si>
  <si>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</si>
  <si>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</si>
  <si>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</si>
  <si>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</si>
  <si>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</si>
  <si>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</si>
  <si>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</si>
  <si>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</si>
  <si>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</si>
  <si>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</si>
  <si>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</si>
  <si>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</si>
  <si>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</si>
  <si>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</si>
  <si>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</si>
  <si>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</si>
  <si>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</si>
  <si>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</si>
  <si>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</si>
  <si>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</si>
  <si>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</si>
  <si>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</si>
  <si>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</si>
  <si>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</si>
  <si>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</si>
  <si>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</si>
  <si>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</si>
  <si>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</si>
  <si>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</si>
  <si>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</si>
  <si>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</si>
  <si>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</si>
  <si>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</si>
  <si>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</si>
  <si>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</si>
  <si>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</si>
  <si>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</si>
  <si>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</si>
  <si>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</si>
  <si>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</si>
  <si>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</si>
  <si>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</si>
  <si>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</si>
  <si>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</si>
  <si>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</si>
  <si>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</si>
  <si>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</si>
  <si>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</si>
  <si>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</si>
  <si>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</si>
  <si>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</si>
  <si>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</si>
  <si>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</si>
  <si>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</si>
  <si>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</si>
  <si>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</si>
  <si>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</si>
  <si>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</si>
  <si>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</si>
  <si>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</si>
  <si>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</si>
  <si>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</si>
  <si>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</si>
  <si>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</si>
  <si>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</si>
  <si>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</si>
  <si>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</si>
  <si>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</si>
  <si>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</si>
  <si>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</si>
  <si>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</si>
  <si>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</si>
  <si>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</si>
  <si>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</si>
  <si>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</si>
  <si>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</si>
  <si>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</si>
  <si>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</si>
  <si>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</si>
  <si>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</si>
  <si>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</si>
  <si>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</si>
  <si>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</si>
  <si>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</si>
  <si>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</si>
  <si>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</si>
  <si>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</si>
  <si>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</si>
  <si>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</si>
  <si>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</si>
  <si>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</si>
  <si>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</si>
  <si>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</si>
  <si>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</si>
  <si>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</si>
  <si>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</si>
  <si>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</si>
  <si>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</si>
  <si>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</si>
  <si>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</si>
  <si>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</si>
  <si>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</si>
  <si>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</si>
  <si>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</si>
  <si>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</si>
  <si>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</si>
  <si>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</si>
  <si>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</si>
  <si>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</si>
  <si>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</si>
  <si>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</si>
  <si>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</si>
  <si>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</si>
  <si>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</si>
  <si>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</si>
  <si>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</si>
  <si>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</si>
  <si>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</si>
  <si>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</si>
  <si>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</si>
  <si>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</si>
  <si>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</si>
  <si>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</si>
  <si>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</si>
  <si>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</si>
  <si>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</si>
  <si>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</si>
  <si>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</si>
  <si>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</si>
  <si>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</si>
  <si>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</si>
  <si>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</si>
  <si>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</si>
  <si>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</si>
  <si>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</si>
  <si>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</si>
  <si>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</si>
  <si>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</si>
  <si>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</si>
  <si>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</si>
  <si>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</si>
  <si>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</si>
  <si>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</si>
  <si>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</si>
  <si>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</si>
  <si>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</si>
  <si>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</si>
  <si>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</si>
  <si>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</si>
  <si>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</si>
  <si>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</si>
  <si>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</si>
  <si>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</si>
  <si>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</si>
  <si>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</si>
  <si>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</si>
  <si>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</si>
  <si>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</si>
  <si>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</si>
  <si>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</si>
  <si>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</si>
  <si>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</si>
  <si>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</si>
  <si>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</si>
  <si>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</si>
  <si>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</si>
  <si>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</si>
  <si>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</si>
  <si>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</si>
  <si>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</si>
  <si>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</si>
  <si>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</si>
  <si>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</si>
  <si>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</si>
  <si>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</si>
  <si>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</si>
  <si>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</si>
  <si>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</si>
  <si>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</si>
  <si>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</si>
  <si>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</si>
  <si>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</si>
  <si>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</si>
  <si>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</si>
  <si>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</si>
  <si>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</si>
  <si>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</si>
  <si>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</si>
  <si>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</si>
  <si>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</si>
  <si>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</si>
  <si>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</si>
  <si>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</si>
  <si>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</si>
  <si>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</si>
  <si>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</si>
  <si>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</si>
  <si>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</si>
  <si>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</si>
  <si>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</si>
  <si>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</si>
  <si>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</si>
  <si>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</si>
  <si>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</si>
  <si>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</si>
  <si>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</si>
  <si>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</si>
  <si>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</si>
  <si>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</si>
  <si>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</si>
  <si>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</si>
  <si>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</si>
  <si>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</si>
  <si>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</si>
  <si>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</si>
  <si>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</si>
  <si>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</si>
  <si>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</si>
  <si>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</si>
  <si>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</si>
  <si>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</si>
  <si>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</si>
  <si>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</si>
  <si>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</si>
  <si>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</si>
  <si>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</si>
  <si>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</si>
  <si>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</si>
  <si>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</si>
  <si>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</si>
  <si>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</si>
  <si>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</si>
  <si>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</si>
  <si>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</si>
  <si>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</si>
  <si>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</si>
  <si>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</si>
  <si>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</si>
  <si>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</si>
  <si>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</si>
  <si>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</si>
  <si>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</si>
  <si>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</si>
  <si>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</si>
  <si>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</si>
  <si>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</si>
  <si>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</si>
  <si>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</si>
  <si>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</si>
  <si>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</si>
  <si>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</si>
  <si>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</si>
  <si>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</si>
  <si>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</si>
  <si>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</si>
  <si>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</si>
  <si>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</si>
  <si>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</si>
  <si>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</si>
  <si>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</si>
  <si>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</si>
  <si>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</si>
  <si>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</si>
  <si>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</si>
  <si>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</si>
  <si>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</si>
  <si>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</si>
  <si>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</si>
  <si>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</si>
  <si>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</si>
  <si>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</si>
  <si>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</si>
  <si>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</si>
  <si>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</si>
  <si>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</si>
  <si>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</si>
  <si>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</si>
  <si>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</si>
  <si>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</si>
  <si>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</si>
  <si>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</si>
  <si>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</si>
  <si>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</si>
  <si>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</si>
  <si>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</si>
  <si>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</si>
  <si>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</si>
  <si>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</si>
  <si>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</si>
  <si>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</si>
  <si>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</si>
  <si>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</si>
  <si>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</si>
  <si>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</si>
  <si>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</si>
  <si>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</si>
  <si>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</si>
  <si>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</si>
  <si>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</si>
  <si>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</si>
  <si>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</si>
  <si>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</si>
  <si>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</si>
  <si>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</si>
  <si>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</si>
  <si>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</si>
  <si>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</si>
  <si>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</si>
  <si>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</si>
  <si>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</si>
  <si>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</si>
  <si>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</si>
  <si>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</si>
  <si>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</si>
  <si>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</si>
  <si>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</si>
  <si>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</si>
  <si>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</si>
  <si>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</si>
  <si>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</si>
  <si>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</si>
  <si>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</si>
  <si>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</si>
  <si>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</si>
  <si>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</si>
  <si>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</si>
  <si>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</si>
  <si>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</si>
  <si>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</si>
  <si>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</si>
  <si>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</si>
  <si>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</si>
  <si>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</si>
  <si>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</si>
  <si>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</si>
  <si>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</si>
  <si>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</si>
  <si>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</si>
  <si>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</si>
  <si>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</si>
  <si>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</si>
  <si>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</si>
  <si>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</si>
  <si>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</si>
  <si>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</si>
  <si>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</si>
  <si>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</si>
  <si>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</si>
  <si>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</si>
  <si>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</si>
  <si>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</si>
  <si>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</si>
  <si>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</si>
  <si>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</si>
  <si>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</si>
  <si>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</si>
  <si>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</si>
  <si>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</si>
  <si>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</si>
  <si>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</si>
  <si>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</si>
  <si>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</si>
  <si>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</si>
  <si>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</si>
  <si>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</si>
  <si>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</si>
  <si>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</si>
  <si>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</si>
  <si>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</si>
  <si>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</si>
  <si>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</si>
  <si>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</si>
  <si>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</si>
  <si>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</si>
  <si>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</si>
  <si>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</si>
  <si>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</si>
  <si>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</si>
  <si>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</si>
  <si>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</si>
  <si>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</si>
  <si>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</si>
  <si>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</si>
  <si>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</si>
  <si>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</si>
  <si>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</si>
  <si>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</si>
  <si>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</si>
  <si>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</si>
  <si>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</si>
  <si>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</si>
  <si>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</si>
  <si>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</si>
  <si>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</si>
  <si>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</si>
  <si>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</si>
  <si>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</si>
  <si>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</si>
  <si>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</si>
  <si>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</si>
  <si>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</si>
  <si>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</si>
  <si>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</si>
  <si>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</si>
  <si>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</si>
  <si>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</si>
  <si>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</si>
  <si>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</si>
  <si>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</si>
  <si>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</si>
  <si>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</si>
  <si>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</si>
  <si>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</si>
  <si>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</si>
  <si>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</si>
  <si>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</si>
  <si>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</si>
  <si>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</si>
  <si>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</si>
  <si>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</si>
  <si>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</si>
  <si>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</si>
  <si>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</si>
  <si>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</si>
  <si>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</si>
  <si>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</si>
  <si>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</si>
  <si>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</si>
  <si>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</si>
  <si>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</si>
  <si>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</si>
  <si>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</si>
  <si>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</si>
  <si>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</si>
  <si>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</si>
  <si>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</si>
  <si>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</si>
  <si>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</si>
  <si>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</si>
  <si>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</si>
  <si>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</si>
  <si>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</si>
  <si>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</si>
  <si>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</si>
  <si>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</si>
  <si>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</si>
  <si>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</si>
  <si>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</si>
  <si>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</si>
  <si>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</si>
  <si>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</si>
  <si>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</si>
  <si>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</si>
  <si>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</si>
  <si>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</si>
  <si>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</si>
  <si>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</si>
  <si>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</si>
  <si>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</si>
  <si>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</si>
  <si>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</si>
  <si>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</si>
  <si>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</si>
  <si>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</si>
  <si>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</si>
  <si>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</si>
  <si>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</si>
  <si>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</si>
  <si>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</si>
  <si>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</si>
  <si>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</si>
  <si>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</si>
  <si>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</si>
  <si>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</si>
  <si>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</si>
  <si>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</si>
  <si>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</si>
  <si>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</si>
  <si>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</si>
  <si>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</si>
  <si>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</si>
  <si>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</si>
  <si>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</si>
  <si>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</si>
  <si>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</si>
  <si>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</si>
  <si>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</si>
  <si>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</si>
  <si>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</si>
  <si>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</si>
  <si>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</si>
  <si>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</si>
  <si>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</si>
  <si>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</si>
  <si>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</si>
  <si>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</si>
  <si>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</si>
  <si>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</si>
  <si>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</si>
  <si>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</si>
  <si>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</si>
  <si>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</si>
  <si>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</si>
  <si>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</si>
  <si>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</si>
  <si>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</si>
  <si>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</si>
  <si>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</si>
  <si>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</si>
  <si>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</si>
  <si>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</si>
  <si>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</si>
  <si>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</si>
  <si>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</si>
  <si>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</si>
  <si>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</si>
  <si>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</si>
  <si>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</si>
  <si>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</si>
  <si>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</si>
  <si>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</si>
  <si>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</si>
  <si>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</si>
  <si>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</si>
  <si>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</si>
  <si>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</si>
  <si>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</si>
  <si>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</si>
  <si>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</si>
  <si>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</si>
  <si>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</si>
  <si>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</si>
  <si>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</si>
  <si>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</si>
  <si>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</si>
  <si>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</si>
  <si>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</si>
  <si>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</si>
  <si>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</si>
  <si>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</si>
  <si>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</si>
  <si>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</si>
  <si>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</si>
  <si>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</si>
  <si>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</si>
  <si>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</si>
  <si>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</si>
  <si>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</si>
  <si>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</si>
  <si>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</si>
  <si>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</si>
  <si>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</si>
  <si>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</si>
  <si>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</si>
  <si>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</si>
  <si>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</si>
  <si>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</si>
  <si>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</si>
  <si>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</si>
  <si>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</si>
  <si>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</si>
  <si>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</si>
  <si>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</si>
  <si>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</si>
  <si>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</si>
  <si>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</si>
  <si>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</si>
  <si>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</si>
  <si>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</si>
  <si>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</si>
  <si>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</si>
  <si>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</si>
  <si>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</si>
  <si>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</si>
  <si>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</si>
  <si>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</si>
  <si>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</si>
  <si>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</si>
  <si>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</si>
  <si>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</si>
  <si>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</si>
  <si>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</si>
  <si>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</si>
  <si>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</si>
  <si>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</si>
  <si>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</si>
  <si>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</si>
  <si>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</si>
  <si>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</si>
  <si>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</si>
  <si>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</si>
  <si>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</si>
  <si>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</si>
  <si>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</si>
  <si>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</si>
  <si>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</si>
  <si>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</si>
  <si>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</si>
  <si>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</si>
  <si>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</si>
  <si>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</si>
  <si>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</si>
  <si>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</si>
  <si>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</si>
  <si>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</si>
  <si>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</si>
  <si>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</si>
  <si>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</si>
  <si>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</si>
  <si>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</si>
  <si>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</si>
  <si>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</si>
  <si>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</si>
  <si>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</si>
  <si>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</si>
  <si>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</si>
  <si>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</si>
  <si>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</si>
  <si>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</si>
  <si>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</si>
  <si>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</si>
  <si>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</si>
  <si>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</si>
  <si>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</si>
  <si>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</si>
  <si>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</si>
  <si>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</si>
  <si>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</si>
  <si>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</si>
  <si>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</si>
  <si>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</si>
  <si>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</si>
  <si>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</si>
  <si>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</si>
  <si>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</si>
  <si>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</si>
  <si>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</si>
  <si>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</si>
  <si>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</si>
  <si>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</si>
  <si>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</si>
  <si>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</si>
  <si>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</si>
  <si>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</si>
  <si>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</si>
  <si>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</si>
  <si>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</si>
  <si>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</si>
  <si>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</si>
  <si>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</si>
  <si>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</si>
  <si>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</si>
  <si>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</si>
  <si>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</si>
  <si>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</si>
  <si>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</si>
  <si>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</si>
  <si>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</si>
  <si>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</si>
  <si>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</si>
  <si>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</si>
  <si>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</si>
  <si>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</si>
  <si>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</si>
  <si>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</si>
  <si>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</si>
  <si>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</si>
  <si>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</si>
  <si>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</si>
  <si>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</si>
  <si>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</si>
  <si>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</si>
  <si>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</si>
  <si>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</si>
  <si>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</si>
  <si>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</si>
  <si>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</si>
  <si>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</si>
  <si>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</si>
  <si>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</si>
  <si>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</si>
  <si>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</si>
  <si>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</si>
  <si>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</si>
  <si>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</si>
  <si>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</si>
  <si>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</si>
  <si>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</si>
  <si>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</si>
  <si>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</si>
  <si>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</si>
  <si>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</si>
  <si>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</si>
  <si>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</si>
  <si>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</si>
  <si>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</si>
  <si>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</si>
  <si>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</si>
  <si>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</si>
  <si>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</si>
  <si>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</si>
  <si>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</si>
  <si>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</si>
  <si>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</si>
  <si>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</si>
  <si>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</si>
  <si>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</si>
  <si>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</si>
  <si>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</si>
  <si>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</si>
  <si>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</si>
  <si>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</si>
  <si>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</si>
  <si>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</si>
  <si>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</si>
  <si>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</si>
  <si>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</si>
  <si>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</si>
  <si>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</si>
  <si>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</si>
  <si>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</si>
  <si>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</si>
  <si>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</si>
  <si>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</si>
  <si>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</si>
  <si>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</si>
  <si>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</si>
  <si>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</si>
  <si>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</si>
  <si>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</si>
  <si>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</si>
  <si>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</si>
  <si>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</si>
  <si>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</si>
  <si>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</si>
  <si>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</si>
  <si>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</si>
  <si>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</si>
  <si>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</si>
  <si>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</si>
  <si>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</si>
  <si>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</si>
  <si>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</si>
  <si>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</si>
  <si>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</si>
  <si>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</si>
  <si>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</si>
  <si>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</si>
  <si>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</si>
  <si>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</si>
  <si>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</si>
  <si>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</si>
  <si>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</si>
  <si>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</si>
  <si>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</si>
  <si>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</si>
  <si>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</si>
  <si>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</si>
  <si>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</si>
  <si>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</si>
  <si>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</si>
  <si>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</si>
  <si>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</si>
  <si>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</si>
  <si>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</si>
  <si>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</si>
  <si>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</si>
  <si>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</si>
  <si>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</si>
  <si>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</si>
  <si>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</si>
  <si>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</si>
  <si>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</si>
  <si>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</si>
  <si>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</si>
  <si>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</si>
  <si>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</si>
  <si>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</si>
  <si>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</si>
  <si>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</si>
  <si>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</si>
  <si>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</si>
  <si>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</si>
  <si>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</si>
  <si>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</si>
  <si>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</si>
  <si>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</si>
  <si>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</si>
  <si>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</si>
  <si>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</si>
  <si>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</si>
  <si>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</si>
  <si>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</si>
  <si>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</si>
  <si>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</si>
  <si>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</si>
  <si>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</si>
  <si>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</si>
  <si>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</si>
  <si>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</si>
  <si>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</si>
  <si>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</si>
  <si>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</si>
  <si>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</si>
  <si>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</si>
  <si>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</si>
  <si>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</si>
  <si>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</si>
  <si>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</si>
  <si>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</si>
  <si>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</si>
  <si>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</si>
  <si>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</si>
  <si>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</si>
  <si>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</si>
  <si>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</si>
  <si>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</si>
  <si>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</si>
  <si>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</si>
  <si>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</si>
  <si>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</si>
  <si>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</si>
  <si>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</si>
  <si>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</si>
  <si>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</si>
  <si>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</si>
  <si>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</si>
  <si>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</si>
  <si>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</si>
  <si>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</si>
  <si>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</si>
  <si>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</si>
  <si>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</si>
  <si>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</si>
  <si>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</si>
  <si>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</si>
  <si>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</si>
  <si>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</si>
  <si>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</si>
  <si>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</si>
  <si>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</si>
  <si>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</si>
  <si>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</si>
  <si>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</si>
  <si>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</si>
  <si>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</si>
  <si>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</si>
  <si>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</si>
  <si>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</si>
  <si>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</si>
  <si>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</si>
  <si>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</si>
  <si>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</si>
  <si>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</si>
  <si>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</si>
  <si>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</si>
  <si>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</si>
  <si>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</si>
  <si>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</si>
  <si>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</si>
  <si>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</si>
  <si>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</si>
  <si>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</si>
  <si>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</si>
  <si>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</si>
  <si>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</si>
  <si>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</si>
  <si>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</si>
  <si>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</si>
  <si>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</si>
  <si>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</si>
  <si>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</si>
  <si>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</si>
  <si>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</si>
  <si>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</si>
  <si>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</si>
  <si>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</si>
  <si>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</si>
  <si>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</si>
  <si>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</si>
  <si>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</si>
  <si>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</si>
  <si>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</si>
  <si>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</si>
  <si>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</si>
  <si>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</si>
  <si>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</si>
  <si>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</si>
  <si>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</si>
  <si>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</si>
  <si>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</si>
  <si>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</si>
  <si>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</si>
  <si>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</si>
  <si>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</si>
  <si>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</si>
  <si>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</si>
  <si>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</si>
  <si>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</si>
  <si>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</si>
  <si>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</si>
  <si>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</si>
  <si>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</si>
  <si>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</si>
  <si>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</si>
  <si>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</si>
  <si>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</si>
  <si>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</si>
  <si>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</si>
  <si>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</si>
  <si>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</si>
  <si>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</si>
  <si>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</si>
  <si>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</si>
  <si>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</si>
  <si>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</si>
  <si>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</si>
  <si>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</si>
  <si>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</si>
  <si>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</si>
  <si>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</si>
  <si>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</si>
  <si>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</si>
  <si>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</si>
  <si>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</si>
  <si>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</si>
  <si>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</si>
  <si>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</si>
  <si>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</si>
  <si>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</si>
  <si>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</si>
  <si>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</si>
  <si>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</si>
  <si>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</si>
  <si>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</si>
  <si>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</si>
  <si>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</si>
  <si>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</si>
  <si>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</si>
  <si>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</si>
  <si>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</si>
  <si>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</si>
  <si>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</si>
  <si>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</si>
  <si>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</si>
  <si>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</si>
  <si>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</si>
  <si>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</si>
  <si>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</si>
  <si>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</si>
  <si>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</si>
  <si>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</si>
  <si>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</si>
  <si>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</si>
  <si>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</si>
  <si>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</si>
  <si>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</si>
  <si>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</si>
  <si>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</si>
  <si>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</si>
  <si>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</si>
  <si>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</si>
  <si>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</si>
  <si>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</si>
  <si>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</si>
  <si>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</si>
  <si>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</si>
  <si>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</si>
  <si>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</si>
  <si>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</si>
  <si>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</si>
  <si>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</si>
  <si>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</si>
  <si>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</si>
  <si>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</si>
  <si>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</si>
  <si>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</si>
  <si>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</si>
  <si>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</si>
  <si>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</si>
  <si>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</si>
  <si>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</si>
  <si>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</si>
  <si>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</si>
  <si>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</si>
  <si>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</si>
  <si>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</si>
  <si>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</si>
  <si>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</si>
  <si>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</si>
  <si>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</si>
  <si>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</si>
  <si>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</si>
  <si>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</si>
  <si>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</si>
  <si>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</si>
  <si>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</si>
  <si>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</si>
  <si>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</si>
  <si>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</si>
  <si>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</si>
  <si>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</si>
  <si>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</si>
  <si>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</si>
  <si>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</si>
  <si>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</si>
  <si>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</si>
  <si>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</si>
  <si>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</si>
  <si>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</si>
  <si>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</si>
  <si>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</si>
  <si>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</si>
  <si>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</si>
  <si>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</si>
  <si>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</si>
  <si>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</si>
  <si>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</si>
  <si>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</si>
  <si>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</si>
  <si>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</si>
  <si>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</si>
  <si>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</si>
  <si>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</si>
  <si>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</si>
  <si>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</si>
  <si>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</si>
  <si>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</si>
  <si>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</si>
  <si>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</si>
  <si>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</si>
  <si>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</si>
  <si>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</si>
  <si>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</si>
  <si>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</si>
  <si>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</si>
  <si>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</si>
  <si>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</si>
  <si>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</si>
  <si>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</si>
  <si>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</si>
  <si>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</si>
  <si>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</si>
  <si>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</si>
  <si>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</si>
  <si>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</si>
  <si>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</si>
  <si>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</si>
  <si>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</si>
  <si>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</si>
  <si>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</si>
  <si>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</si>
  <si>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</si>
  <si>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</si>
  <si>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</si>
  <si>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</si>
  <si>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</si>
  <si>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</si>
  <si>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</si>
  <si>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</si>
  <si>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</si>
  <si>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</si>
  <si>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</si>
  <si>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</si>
  <si>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</si>
  <si>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</si>
  <si>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</si>
  <si>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</si>
  <si>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</si>
  <si>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</si>
  <si>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</si>
  <si>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</si>
  <si>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</si>
  <si>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</si>
  <si>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</si>
  <si>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</si>
  <si>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</si>
  <si>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</si>
  <si>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</si>
  <si>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</si>
  <si>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</si>
  <si>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</si>
  <si>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</si>
  <si>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</si>
  <si>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</si>
  <si>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</si>
  <si>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</si>
  <si>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</si>
  <si>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</si>
  <si>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</si>
  <si>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</si>
  <si>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</si>
  <si>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</si>
  <si>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</si>
  <si>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</si>
  <si>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</si>
  <si>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</si>
  <si>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</si>
  <si>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</si>
  <si>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</si>
  <si>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</si>
  <si>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</si>
  <si>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</si>
  <si>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</si>
  <si>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</si>
  <si>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</si>
  <si>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</si>
  <si>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</si>
  <si>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</si>
  <si>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</si>
  <si>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</si>
  <si>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</si>
  <si>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</si>
  <si>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</si>
  <si>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</si>
  <si>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</si>
  <si>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</si>
  <si>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</si>
  <si>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</si>
  <si>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</si>
  <si>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</si>
  <si>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</si>
  <si>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</si>
  <si>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</si>
  <si>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</si>
  <si>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</si>
  <si>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</si>
  <si>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</si>
  <si>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</si>
  <si>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</si>
  <si>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</si>
  <si>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</si>
  <si>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</si>
  <si>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</si>
  <si>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</si>
  <si>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</si>
  <si>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</si>
  <si>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</si>
  <si>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</si>
  <si>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</si>
  <si>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</si>
  <si>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</si>
  <si>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</si>
  <si>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</si>
  <si>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</si>
  <si>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</si>
  <si>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</si>
  <si>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</si>
  <si>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</si>
  <si>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</si>
  <si>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</si>
  <si>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</si>
  <si>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</si>
  <si>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</si>
  <si>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</si>
  <si>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</si>
  <si>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</si>
  <si>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</si>
  <si>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</si>
  <si>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</si>
  <si>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</si>
  <si>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</si>
  <si>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</si>
  <si>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</si>
  <si>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</si>
  <si>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</si>
  <si>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</si>
  <si>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</si>
  <si>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</si>
  <si>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</si>
  <si>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</si>
  <si>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</si>
  <si>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</si>
  <si>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</si>
  <si>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</si>
  <si>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</si>
  <si>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</si>
  <si>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</si>
  <si>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</si>
  <si>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</si>
  <si>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</si>
  <si>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</si>
  <si>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</si>
  <si>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</si>
  <si>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</si>
  <si>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</si>
  <si>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</si>
  <si>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</si>
  <si>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</si>
  <si>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</si>
  <si>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</si>
  <si>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</si>
  <si>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</si>
  <si>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</si>
  <si>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</si>
  <si>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</si>
  <si>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</si>
  <si>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</si>
  <si>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</si>
  <si>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</si>
  <si>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</si>
  <si>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</si>
  <si>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</si>
  <si>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</si>
  <si>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</si>
  <si>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</si>
  <si>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</si>
  <si>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</si>
  <si>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</si>
  <si>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</si>
  <si>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</si>
  <si>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</si>
  <si>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</si>
  <si>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</si>
  <si>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</si>
  <si>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</si>
  <si>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</si>
  <si>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</si>
  <si>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</si>
  <si>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</si>
  <si>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</si>
  <si>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</si>
  <si>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</si>
  <si>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</si>
  <si>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</si>
  <si>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</si>
  <si>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</si>
  <si>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</si>
  <si>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</si>
  <si>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</si>
  <si>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</si>
  <si>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</si>
  <si>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</si>
  <si>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</si>
  <si>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</si>
  <si>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</si>
  <si>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</si>
  <si>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</si>
  <si>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</si>
  <si>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</si>
  <si>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</si>
  <si>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</si>
  <si>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</si>
  <si>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</si>
  <si>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</si>
  <si>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</si>
  <si>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</si>
  <si>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</si>
  <si>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</si>
  <si>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</si>
  <si>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</si>
  <si>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</si>
  <si>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</si>
  <si>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</si>
  <si>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</si>
  <si>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</si>
  <si>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</si>
  <si>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</si>
  <si>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</si>
  <si>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</si>
  <si>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</si>
  <si>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</si>
  <si>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</si>
  <si>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</si>
  <si>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</si>
  <si>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</si>
  <si>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</si>
  <si>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</si>
  <si>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</si>
  <si>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</si>
  <si>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</si>
  <si>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</si>
  <si>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</si>
  <si>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</si>
  <si>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</si>
  <si>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</si>
  <si>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</si>
  <si>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</si>
  <si>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</si>
  <si>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</si>
  <si>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</si>
  <si>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</si>
  <si>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</si>
  <si>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</si>
  <si>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</si>
  <si>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</si>
  <si>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</si>
  <si>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</si>
  <si>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</si>
  <si>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</si>
  <si>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</si>
  <si>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</si>
  <si>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</si>
  <si>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</si>
  <si>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</si>
  <si>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</si>
  <si>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</si>
  <si>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</si>
  <si>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</si>
  <si>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</si>
  <si>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</si>
  <si>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</si>
  <si>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</si>
  <si>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</si>
  <si>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</si>
  <si>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</si>
  <si>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</si>
  <si>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</si>
  <si>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</si>
  <si>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</si>
  <si>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</si>
  <si>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</si>
  <si>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</si>
  <si>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</si>
  <si>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</si>
  <si>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</si>
  <si>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</si>
  <si>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</si>
  <si>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</si>
  <si>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</si>
  <si>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</si>
  <si>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</si>
  <si>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</si>
  <si>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</si>
  <si>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</si>
  <si>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</si>
  <si>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</si>
  <si>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</si>
  <si>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</si>
  <si>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</si>
  <si>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</si>
  <si>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</si>
  <si>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</si>
  <si>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</si>
  <si>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</si>
  <si>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</si>
  <si>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</si>
  <si>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</si>
  <si>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</si>
  <si>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</si>
  <si>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</si>
  <si>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</si>
  <si>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</si>
  <si>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</si>
  <si>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</si>
  <si>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</si>
  <si>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</si>
  <si>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</si>
  <si>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</si>
  <si>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</si>
  <si>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</si>
  <si>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</si>
  <si>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</si>
  <si>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</si>
  <si>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</si>
  <si>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</si>
  <si>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</si>
  <si>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</si>
  <si>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</si>
  <si>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</si>
  <si>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</si>
  <si>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</si>
  <si>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</si>
  <si>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</si>
  <si>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</si>
  <si>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</si>
  <si>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</si>
  <si>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</si>
  <si>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</si>
  <si>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</si>
  <si>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</si>
  <si>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</si>
  <si>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</si>
  <si>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</si>
  <si>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</si>
  <si>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</si>
  <si>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</si>
  <si>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</si>
  <si>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</si>
  <si>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</si>
  <si>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</si>
  <si>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</si>
  <si>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</si>
  <si>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</si>
  <si>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</si>
  <si>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</si>
  <si>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</si>
  <si>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</si>
  <si>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</si>
  <si>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</si>
  <si>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</si>
  <si>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</si>
  <si>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</si>
  <si>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</si>
  <si>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</si>
  <si>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</si>
  <si>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</si>
  <si>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</si>
  <si>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</si>
  <si>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</si>
  <si>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</si>
  <si>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</si>
  <si>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</si>
  <si>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</si>
  <si>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</si>
  <si>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</si>
  <si>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</si>
  <si>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</si>
  <si>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</si>
  <si>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</si>
  <si>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</si>
  <si>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</si>
  <si>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</si>
  <si>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</si>
  <si>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</si>
  <si>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</si>
  <si>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</si>
  <si>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</si>
  <si>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</si>
  <si>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</si>
  <si>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</si>
  <si>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</si>
  <si>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</si>
  <si>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</si>
  <si>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</si>
  <si>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</si>
  <si>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</si>
  <si>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</si>
  <si>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</si>
  <si>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</si>
  <si>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</si>
  <si>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</si>
  <si>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</si>
  <si>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</si>
  <si>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</si>
  <si>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</si>
  <si>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</si>
  <si>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</si>
  <si>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</si>
  <si>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</si>
  <si>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</si>
  <si>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</si>
  <si>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</si>
  <si>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</si>
  <si>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</si>
  <si>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</si>
  <si>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</si>
  <si>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</si>
  <si>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</si>
  <si>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</si>
  <si>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</si>
  <si>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</si>
  <si>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</si>
  <si>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</si>
  <si>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</si>
  <si>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</si>
  <si>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</si>
  <si>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</si>
  <si>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</si>
  <si>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</si>
  <si>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</si>
  <si>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</si>
  <si>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</si>
  <si>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</si>
  <si>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</si>
  <si>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</si>
  <si>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</si>
  <si>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</si>
  <si>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</si>
  <si>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</si>
  <si>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</si>
  <si>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</si>
  <si>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</si>
  <si>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</si>
  <si>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</si>
  <si>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</si>
  <si>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</si>
  <si>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</si>
  <si>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</si>
  <si>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</si>
  <si>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</si>
  <si>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</si>
  <si>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</si>
  <si>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</si>
  <si>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</si>
  <si>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</si>
  <si>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</si>
  <si>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</si>
  <si>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</si>
  <si>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</si>
  <si>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</si>
  <si>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</si>
  <si>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</si>
  <si>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</si>
  <si>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</si>
  <si>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</si>
  <si>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</si>
  <si>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</si>
  <si>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</si>
  <si>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</si>
  <si>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</si>
  <si>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</si>
  <si>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</si>
  <si>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</si>
  <si>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</si>
  <si>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</si>
  <si>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</si>
  <si>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</si>
  <si>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</si>
  <si>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</si>
  <si>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</si>
  <si>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</si>
  <si>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</si>
  <si>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</si>
  <si>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</si>
  <si>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</si>
  <si>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</si>
  <si>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</si>
  <si>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</si>
  <si>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</si>
  <si>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</si>
  <si>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</si>
  <si>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</si>
  <si>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</si>
  <si>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</si>
  <si>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</si>
  <si>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</si>
  <si>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</si>
  <si>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</si>
  <si>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</si>
  <si>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</si>
  <si>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</si>
  <si>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</si>
  <si>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</si>
  <si>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</si>
  <si>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</si>
  <si>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</si>
  <si>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</si>
  <si>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</si>
  <si>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</si>
  <si>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</si>
  <si>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</si>
  <si>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</si>
  <si>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</si>
  <si>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</si>
  <si>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</si>
  <si>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</si>
  <si>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</si>
  <si>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</si>
  <si>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</si>
  <si>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</si>
  <si>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</si>
  <si>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</si>
  <si>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</si>
  <si>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</si>
  <si>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</si>
  <si>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</si>
  <si>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</si>
  <si>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</si>
  <si>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</si>
  <si>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</si>
  <si>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</si>
  <si>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</si>
  <si>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</si>
  <si>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</si>
  <si>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</si>
  <si>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</si>
  <si>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</si>
  <si>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</si>
  <si>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</si>
  <si>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</si>
  <si>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</si>
  <si>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</si>
  <si>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</si>
  <si>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</si>
  <si>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</si>
  <si>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</si>
  <si>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</si>
  <si>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</si>
  <si>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</si>
  <si>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</si>
  <si>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</si>
  <si>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</si>
  <si>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</si>
  <si>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</si>
  <si>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</si>
  <si>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</si>
  <si>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</si>
  <si>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</si>
  <si>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</si>
  <si>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</si>
  <si>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</si>
  <si>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</si>
  <si>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</si>
  <si>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</si>
  <si>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</si>
  <si>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</si>
  <si>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</si>
  <si>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</si>
  <si>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</si>
  <si>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</si>
  <si>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</si>
  <si>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</si>
  <si>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</si>
  <si>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</si>
  <si>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</si>
  <si>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</si>
  <si>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</si>
  <si>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</si>
  <si>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</si>
  <si>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</si>
  <si>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</si>
  <si>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</si>
  <si>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</si>
  <si>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</si>
  <si>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</si>
  <si>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</si>
  <si>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</si>
  <si>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</si>
  <si>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</si>
  <si>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</si>
  <si>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</si>
  <si>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</si>
  <si>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</si>
  <si>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</si>
  <si>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</si>
  <si>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</si>
  <si>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</si>
  <si>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</si>
  <si>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</si>
  <si>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</si>
  <si>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</si>
  <si>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</si>
  <si>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</si>
  <si>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</si>
  <si>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</si>
  <si>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</si>
  <si>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</si>
  <si>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</si>
  <si>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</si>
  <si>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</si>
  <si>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</si>
  <si>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</si>
  <si>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</si>
  <si>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</si>
  <si>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</si>
  <si>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</si>
  <si>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</si>
  <si>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</si>
  <si>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</si>
  <si>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</si>
  <si>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</si>
  <si>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</si>
  <si>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</si>
  <si>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</si>
  <si>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</si>
  <si>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</si>
  <si>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</si>
  <si>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</si>
  <si>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</si>
  <si>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</si>
  <si>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</si>
  <si>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</si>
  <si>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</si>
  <si>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</si>
  <si>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</si>
  <si>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</si>
  <si>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</si>
  <si>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</si>
  <si>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</si>
  <si>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</si>
  <si>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</si>
  <si>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</si>
  <si>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</si>
  <si>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</si>
  <si>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</si>
  <si>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</si>
  <si>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</si>
  <si>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</si>
  <si>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</si>
  <si>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</si>
  <si>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</si>
  <si>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</si>
  <si>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</si>
  <si>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</si>
  <si>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</si>
  <si>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</si>
  <si>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</si>
  <si>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</si>
  <si>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</si>
  <si>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</si>
  <si>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</si>
  <si>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</si>
  <si>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</si>
  <si>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</si>
  <si>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</si>
  <si>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</si>
  <si>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</si>
  <si>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</si>
  <si>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</si>
  <si>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</si>
  <si>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</si>
  <si>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</si>
  <si>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</si>
  <si>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</si>
  <si>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</si>
  <si>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</si>
  <si>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</si>
  <si>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</si>
  <si>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</si>
  <si>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</si>
  <si>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</si>
  <si>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</si>
  <si>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</si>
  <si>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</si>
  <si>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</si>
  <si>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</si>
  <si>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</si>
  <si>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</si>
  <si>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</si>
  <si>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</si>
  <si>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</si>
  <si>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</si>
  <si>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</si>
  <si>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</si>
  <si>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</si>
  <si>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</si>
  <si>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</si>
  <si>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</si>
  <si>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</si>
  <si>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</si>
  <si>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</si>
  <si>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</si>
  <si>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</si>
  <si>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</si>
  <si>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</si>
  <si>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</si>
  <si>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</si>
  <si>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</si>
  <si>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</si>
  <si>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</si>
  <si>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</si>
  <si>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</si>
  <si>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</si>
  <si>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</si>
  <si>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</si>
  <si>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</si>
  <si>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</si>
  <si>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</si>
  <si>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</si>
  <si>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</si>
  <si>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</si>
  <si>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</si>
  <si>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</si>
  <si>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</si>
  <si>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</si>
  <si>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</si>
  <si>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</si>
  <si>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</si>
  <si>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</si>
  <si>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</si>
  <si>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</si>
  <si>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</si>
  <si>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</si>
  <si>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</si>
  <si>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</si>
  <si>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</si>
  <si>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</si>
  <si>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</si>
  <si>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</si>
  <si>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</si>
  <si>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</si>
  <si>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</si>
  <si>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</si>
  <si>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</si>
  <si>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</si>
  <si>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</si>
  <si>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</si>
  <si>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</si>
  <si>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</si>
  <si>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</si>
  <si>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</si>
  <si>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</si>
  <si>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</si>
  <si>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</si>
  <si>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</si>
  <si>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</si>
  <si>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</si>
  <si>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</si>
  <si>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</si>
  <si>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</si>
  <si>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</si>
  <si>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</si>
  <si>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</si>
  <si>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</si>
  <si>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</si>
  <si>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</si>
  <si>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</si>
  <si>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</si>
  <si>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</si>
  <si>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</si>
  <si>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</si>
  <si>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</si>
  <si>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</si>
  <si>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</si>
  <si>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</si>
  <si>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</si>
  <si>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</si>
  <si>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</si>
  <si>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</si>
  <si>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</si>
  <si>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</si>
  <si>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</si>
  <si>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</si>
  <si>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</si>
  <si>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</si>
  <si>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</si>
  <si>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</si>
  <si>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</si>
  <si>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</si>
  <si>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</si>
  <si>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</si>
  <si>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</si>
  <si>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</si>
  <si>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</si>
  <si>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</si>
  <si>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</si>
  <si>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</si>
  <si>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</si>
  <si>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</si>
  <si>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</si>
  <si>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</si>
  <si>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</si>
  <si>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</si>
  <si>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</si>
  <si>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</si>
  <si>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</si>
  <si>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</si>
  <si>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</si>
  <si>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</si>
  <si>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</si>
  <si>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</si>
  <si>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</si>
  <si>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</si>
  <si>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</si>
  <si>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</si>
  <si>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</si>
  <si>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</si>
  <si>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</si>
  <si>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</si>
  <si>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</si>
  <si>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</si>
  <si>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</si>
  <si>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</si>
  <si>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</si>
  <si>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</si>
  <si>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</si>
  <si>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</si>
  <si>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</si>
  <si>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</si>
  <si>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</si>
  <si>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</si>
  <si>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</si>
  <si>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</si>
  <si>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</si>
  <si>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</si>
  <si>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</si>
  <si>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</si>
  <si>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</si>
  <si>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</si>
  <si>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</si>
  <si>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</si>
  <si>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</si>
  <si>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</si>
  <si>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</si>
  <si>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</si>
  <si>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</si>
  <si>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</si>
  <si>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</si>
  <si>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</si>
  <si>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</si>
  <si>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</si>
  <si>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</si>
  <si>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</si>
  <si>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</si>
  <si>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</si>
  <si>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</si>
  <si>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</si>
  <si>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</si>
  <si>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</si>
  <si>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</si>
  <si>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</si>
  <si>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</si>
  <si>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</si>
  <si>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</si>
  <si>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</si>
  <si>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</si>
  <si>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</si>
  <si>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</si>
  <si>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</si>
  <si>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</si>
  <si>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</si>
  <si>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</si>
  <si>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</si>
  <si>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</si>
  <si>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</si>
  <si>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</si>
  <si>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</si>
  <si>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</si>
  <si>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</si>
  <si>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</si>
  <si>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</si>
  <si>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</si>
  <si>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</si>
  <si>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</si>
  <si>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</si>
  <si>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</si>
  <si>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</si>
  <si>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</si>
  <si>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</si>
  <si>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</si>
  <si>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</si>
  <si>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</si>
  <si>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</si>
  <si>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</si>
  <si>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</si>
  <si>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</si>
  <si>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</si>
  <si>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</si>
  <si>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</si>
  <si>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</si>
  <si>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</si>
  <si>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</si>
  <si>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</si>
  <si>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</si>
  <si>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</si>
  <si>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</si>
  <si>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</si>
  <si>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</si>
  <si>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</si>
  <si>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</si>
  <si>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</si>
  <si>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</si>
  <si>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</si>
  <si>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</si>
  <si>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</si>
  <si>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</si>
  <si>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</si>
  <si>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</si>
  <si>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</si>
  <si>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</si>
  <si>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</si>
  <si>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</si>
  <si>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</si>
  <si>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</si>
  <si>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</si>
  <si>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</si>
  <si>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</si>
  <si>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</si>
  <si>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</si>
  <si>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</si>
  <si>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</si>
  <si>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</si>
  <si>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</si>
  <si>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</si>
  <si>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</si>
  <si>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</si>
  <si>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</si>
  <si>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</si>
  <si>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</si>
  <si>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</si>
  <si>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</si>
  <si>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</si>
  <si>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</si>
  <si>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</si>
  <si>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</si>
  <si>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</si>
  <si>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</si>
  <si>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</si>
  <si>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</si>
  <si>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</si>
  <si>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</si>
  <si>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</si>
  <si>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</si>
  <si>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</si>
  <si>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</si>
  <si>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</si>
  <si>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</si>
  <si>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</si>
  <si>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</si>
  <si>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</si>
  <si>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</si>
  <si>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</si>
  <si>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</si>
  <si>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</si>
  <si>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</si>
  <si>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</si>
  <si>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</si>
  <si>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</si>
  <si>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</si>
  <si>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</si>
  <si>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</si>
  <si>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</si>
  <si>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</si>
  <si>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</si>
  <si>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</si>
  <si>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</si>
  <si>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</si>
  <si>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</si>
  <si>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</si>
  <si>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</si>
  <si>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</si>
  <si>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</si>
  <si>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</si>
  <si>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</si>
  <si>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</si>
  <si>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</si>
  <si>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</si>
  <si>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</si>
  <si>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</si>
  <si>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</si>
  <si>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</si>
  <si>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</si>
  <si>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</si>
  <si>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</si>
  <si>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</si>
  <si>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</si>
  <si>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</si>
  <si>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</si>
  <si>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</si>
  <si>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</si>
  <si>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</si>
  <si>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</si>
  <si>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</si>
  <si>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</si>
  <si>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</si>
  <si>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</si>
  <si>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</si>
  <si>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</si>
  <si>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</si>
  <si>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</si>
  <si>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</si>
  <si>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</si>
  <si>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</si>
  <si>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</si>
  <si>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</si>
  <si>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</si>
  <si>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</si>
  <si>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</si>
  <si>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</si>
  <si>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</si>
  <si>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</si>
  <si>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</si>
  <si>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</si>
  <si>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</si>
  <si>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</si>
  <si>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</si>
  <si>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</si>
  <si>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</si>
  <si>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</si>
  <si>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</si>
  <si>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</si>
  <si>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</si>
  <si>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</si>
  <si>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</si>
  <si>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</si>
  <si>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</si>
  <si>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</si>
  <si>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</si>
  <si>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</si>
  <si>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</si>
  <si>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</si>
  <si>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</si>
  <si>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</si>
  <si>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</si>
  <si>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</si>
  <si>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</si>
  <si>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</si>
  <si>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</si>
  <si>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</si>
  <si>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</si>
  <si>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</si>
  <si>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</si>
  <si>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</si>
  <si>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</si>
  <si>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</si>
  <si>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</si>
  <si>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</si>
  <si>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</si>
  <si>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</si>
  <si>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</si>
  <si>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</si>
  <si>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</si>
  <si>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</si>
  <si>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</si>
  <si>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</si>
  <si>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</si>
  <si>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</si>
  <si>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</si>
  <si>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</si>
  <si>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</si>
  <si>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</si>
  <si>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</si>
  <si>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</si>
  <si>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</si>
  <si>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</si>
  <si>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</si>
  <si>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</si>
  <si>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</si>
  <si>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</si>
  <si>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</si>
  <si>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</si>
  <si>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</si>
  <si>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</si>
  <si>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</si>
  <si>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</si>
  <si>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</si>
  <si>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</si>
  <si>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</si>
  <si>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</si>
  <si>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</si>
  <si>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</si>
  <si>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</si>
  <si>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</si>
  <si>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</si>
  <si>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</si>
  <si>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</si>
  <si>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</si>
  <si>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</si>
  <si>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</si>
  <si>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</si>
  <si>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</si>
  <si>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</si>
  <si>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</si>
  <si>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</si>
  <si>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</si>
  <si>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</si>
  <si>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</si>
  <si>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</si>
  <si>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</si>
  <si>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</si>
  <si>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</si>
  <si>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</si>
  <si>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</si>
  <si>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</si>
  <si>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</si>
  <si>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</si>
  <si>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</si>
  <si>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</si>
  <si>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</si>
  <si>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</si>
  <si>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</si>
  <si>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</si>
  <si>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</si>
  <si>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</si>
  <si>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</si>
  <si>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</si>
  <si>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</si>
  <si>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</si>
  <si>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</si>
  <si>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</si>
  <si>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</si>
  <si>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</si>
  <si>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</si>
  <si>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</si>
  <si>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</si>
  <si>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</si>
  <si>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</si>
  <si>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</si>
  <si>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</si>
  <si>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</si>
  <si>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</si>
  <si>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</si>
  <si>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</si>
  <si>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</si>
  <si>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</si>
  <si>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</si>
  <si>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</si>
  <si>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</si>
  <si>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</si>
  <si>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</si>
  <si>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</si>
  <si>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</si>
  <si>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</si>
  <si>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</si>
  <si>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</si>
  <si>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</si>
  <si>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</si>
  <si>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</si>
  <si>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</si>
  <si>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</si>
  <si>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</si>
  <si>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</si>
  <si>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</si>
  <si>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</si>
  <si>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</si>
  <si>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</si>
  <si>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</si>
  <si>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</si>
  <si>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</si>
  <si>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</si>
  <si>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</si>
  <si>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</si>
  <si>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</si>
  <si>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</si>
  <si>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</si>
  <si>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</si>
  <si>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</si>
  <si>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</si>
  <si>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</si>
  <si>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</si>
  <si>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</si>
  <si>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</si>
  <si>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</si>
  <si>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</si>
  <si>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</si>
  <si>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</si>
  <si>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</si>
  <si>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</si>
  <si>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</si>
  <si>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</si>
  <si>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</si>
  <si>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</si>
  <si>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</si>
  <si>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</si>
  <si>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</si>
  <si>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</si>
  <si>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</si>
  <si>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</si>
  <si>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</si>
  <si>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</si>
  <si>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</si>
  <si>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</si>
  <si>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</si>
  <si>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</si>
  <si>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</si>
  <si>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</si>
  <si>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</si>
  <si>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</si>
  <si>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</si>
  <si>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</si>
  <si>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</si>
  <si>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</si>
  <si>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</si>
  <si>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</si>
  <si>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</si>
  <si>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</si>
  <si>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</si>
  <si>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</si>
  <si>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</si>
  <si>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</si>
  <si>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</si>
  <si>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</si>
  <si>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</si>
  <si>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</si>
  <si>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</si>
  <si>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</si>
  <si>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</si>
  <si>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</si>
  <si>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</si>
  <si>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</si>
  <si>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</si>
  <si>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</si>
  <si>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</si>
  <si>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</si>
  <si>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</si>
  <si>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</si>
  <si>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</si>
  <si>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</si>
  <si>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</si>
  <si>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</si>
  <si>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</si>
  <si>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</si>
  <si>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</si>
  <si>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</si>
  <si>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</si>
  <si>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</si>
  <si>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</si>
  <si>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</si>
  <si>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</si>
  <si>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</si>
  <si>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</si>
  <si>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</si>
  <si>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</si>
  <si>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</si>
  <si>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</si>
  <si>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</si>
  <si>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</si>
  <si>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</si>
  <si>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</si>
  <si>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</si>
  <si>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</si>
  <si>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</si>
  <si>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</si>
  <si>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</si>
  <si>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</si>
  <si>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</si>
  <si>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</si>
  <si>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</si>
  <si>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</si>
  <si>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</si>
  <si>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</si>
  <si>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</si>
  <si>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</si>
  <si>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</si>
  <si>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</si>
  <si>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</si>
  <si>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</si>
  <si>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</si>
  <si>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</si>
  <si>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</si>
  <si>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</si>
  <si>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</si>
  <si>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</si>
  <si>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</si>
  <si>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</si>
  <si>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</si>
  <si>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</si>
  <si>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</si>
  <si>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</si>
  <si>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</si>
  <si>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</si>
  <si>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</si>
  <si>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</si>
  <si>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</si>
  <si>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</si>
  <si>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</si>
  <si>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</si>
  <si>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</si>
  <si>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</si>
  <si>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</si>
  <si>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</si>
  <si>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</si>
  <si>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</si>
  <si>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</si>
  <si>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</si>
  <si>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</si>
  <si>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</si>
  <si>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</si>
  <si>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</si>
  <si>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</si>
  <si>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</si>
  <si>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</si>
  <si>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</si>
  <si>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</si>
  <si>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</si>
  <si>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</si>
  <si>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</si>
  <si>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</si>
  <si>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</si>
  <si>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</si>
  <si>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</si>
  <si>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</si>
  <si>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</si>
  <si>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</si>
  <si>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</si>
  <si>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</si>
  <si>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</si>
  <si>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</si>
  <si>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</si>
  <si>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</si>
  <si>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</si>
  <si>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</si>
  <si>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</si>
  <si>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</si>
  <si>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</si>
  <si>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</si>
  <si>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</si>
  <si>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</si>
  <si>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</si>
  <si>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</si>
  <si>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</si>
  <si>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</si>
  <si>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</si>
  <si>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</si>
  <si>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</si>
  <si>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</si>
  <si>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</si>
  <si>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</si>
  <si>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</si>
  <si>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</si>
  <si>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</si>
  <si>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</si>
  <si>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</si>
  <si>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</si>
  <si>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</si>
  <si>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</si>
  <si>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</si>
  <si>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</si>
  <si>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</si>
  <si>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</si>
  <si>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</si>
  <si>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</si>
  <si>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</si>
  <si>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</si>
  <si>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</si>
  <si>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</si>
  <si>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</si>
  <si>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</si>
  <si>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</si>
  <si>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</si>
  <si>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</si>
  <si>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</si>
  <si>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</si>
  <si>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</si>
  <si>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</si>
  <si>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</si>
  <si>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</si>
  <si>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</si>
  <si>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</si>
  <si>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</si>
  <si>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</si>
  <si>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</si>
  <si>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</si>
  <si>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</si>
  <si>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</si>
  <si>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</si>
  <si>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</si>
  <si>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</si>
  <si>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</si>
  <si>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</si>
  <si>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</si>
  <si>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</si>
  <si>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</si>
  <si>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</si>
  <si>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</si>
  <si>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</si>
  <si>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</si>
  <si>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</si>
  <si>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</si>
  <si>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</si>
  <si>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</si>
  <si>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</si>
  <si>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</si>
  <si>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</si>
  <si>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</si>
  <si>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</si>
  <si>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</si>
  <si>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</si>
  <si>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</si>
  <si>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</si>
  <si>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</si>
  <si>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</si>
  <si>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</si>
  <si>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</si>
  <si>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</si>
  <si>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</si>
  <si>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</si>
  <si>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</si>
  <si>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</si>
  <si>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</si>
  <si>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</si>
  <si>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</si>
  <si>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</si>
  <si>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</si>
  <si>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</si>
  <si>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</si>
  <si>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</si>
  <si>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</si>
  <si>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</si>
  <si>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</si>
  <si>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</si>
  <si>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</si>
  <si>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</si>
  <si>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</si>
  <si>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</si>
  <si>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</si>
  <si>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</si>
  <si>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</si>
  <si>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</si>
  <si>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</si>
  <si>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</si>
  <si>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</si>
  <si>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</si>
  <si>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</si>
  <si>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</si>
  <si>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</si>
  <si>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</si>
  <si>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</si>
  <si>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</si>
  <si>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</si>
  <si>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</si>
  <si>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</si>
  <si>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</si>
  <si>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</si>
  <si>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</si>
  <si>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</si>
  <si>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</si>
  <si>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</si>
  <si>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</si>
  <si>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</si>
  <si>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</si>
  <si>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</si>
  <si>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</si>
  <si>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</si>
  <si>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</si>
  <si>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</si>
  <si>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</si>
  <si>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</si>
  <si>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</si>
  <si>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</si>
  <si>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</si>
  <si>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</si>
  <si>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</si>
  <si>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</si>
  <si>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</si>
  <si>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</si>
  <si>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</si>
  <si>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</si>
  <si>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</si>
  <si>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</si>
  <si>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</si>
  <si>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</si>
  <si>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</si>
  <si>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</si>
  <si>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</si>
  <si>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</si>
  <si>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</si>
  <si>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</si>
  <si>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</si>
  <si>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</si>
  <si>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</si>
  <si>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</si>
  <si>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</si>
  <si>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</si>
  <si>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</si>
  <si>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</si>
  <si>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</si>
  <si>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</si>
  <si>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</si>
  <si>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</si>
  <si>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</si>
  <si>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</si>
  <si>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</si>
  <si>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</si>
  <si>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</si>
  <si>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</si>
  <si>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</si>
  <si>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</si>
  <si>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</si>
  <si>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</si>
  <si>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</si>
  <si>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</si>
  <si>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</si>
  <si>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</si>
  <si>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</si>
  <si>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</si>
  <si>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</si>
  <si>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</si>
  <si>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</si>
  <si>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</si>
  <si>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</si>
  <si>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</si>
  <si>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</si>
  <si>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</si>
  <si>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</si>
  <si>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</si>
  <si>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</si>
  <si>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</si>
  <si>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</si>
  <si>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</si>
  <si>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</si>
  <si>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</si>
  <si>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</si>
  <si>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</si>
  <si>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</si>
  <si>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</si>
  <si>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</si>
  <si>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</si>
  <si>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</si>
  <si>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</si>
  <si>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</si>
  <si>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</si>
  <si>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</si>
  <si>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</si>
  <si>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</si>
  <si>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</si>
  <si>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</si>
  <si>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</si>
  <si>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</si>
  <si>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</si>
  <si>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</si>
  <si>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</si>
  <si>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</si>
  <si>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</si>
  <si>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</si>
  <si>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</si>
  <si>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</si>
  <si>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</si>
  <si>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</si>
  <si>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</si>
  <si>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</si>
  <si>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</si>
  <si>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</si>
  <si>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</si>
  <si>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</si>
  <si>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</si>
  <si>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</si>
  <si>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</si>
  <si>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</si>
  <si>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</si>
  <si>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</si>
  <si>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</si>
  <si>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</si>
  <si>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</si>
  <si>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</si>
  <si>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</si>
  <si>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</si>
  <si>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</si>
  <si>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</si>
  <si>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</si>
  <si>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</si>
  <si>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</si>
  <si>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</si>
  <si>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</si>
  <si>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</si>
  <si>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</si>
  <si>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</si>
  <si>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</si>
  <si>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</si>
  <si>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</si>
  <si>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</si>
  <si>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</si>
  <si>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</si>
  <si>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</si>
  <si>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</si>
  <si>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</si>
  <si>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</si>
  <si>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</si>
  <si>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</si>
  <si>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</si>
  <si>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</si>
  <si>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</si>
  <si>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</si>
  <si>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</si>
  <si>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</si>
  <si>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</si>
  <si>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</si>
  <si>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</si>
  <si>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</si>
  <si>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</si>
  <si>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</si>
  <si>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</si>
  <si>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</si>
  <si>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</si>
  <si>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</si>
  <si>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</si>
  <si>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</si>
  <si>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</si>
  <si>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</si>
  <si>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</si>
  <si>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</si>
  <si>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</si>
  <si>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</si>
  <si>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</si>
  <si>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</si>
  <si>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</si>
  <si>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</si>
  <si>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</si>
  <si>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</si>
  <si>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</si>
  <si>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</si>
  <si>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</si>
  <si>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</si>
  <si>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</si>
  <si>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</si>
  <si>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</si>
  <si>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</si>
  <si>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</si>
  <si>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</si>
  <si>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</si>
  <si>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</si>
  <si>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</si>
  <si>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</si>
  <si>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</si>
  <si>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</si>
  <si>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</si>
  <si>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</si>
  <si>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</si>
  <si>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</si>
  <si>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</si>
  <si>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</si>
  <si>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</si>
  <si>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</si>
  <si>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</si>
  <si>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</si>
  <si>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</si>
  <si>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</si>
  <si>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</si>
  <si>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</si>
  <si>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</si>
  <si>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</si>
  <si>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</si>
  <si>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</si>
  <si>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</si>
  <si>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</si>
  <si>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</si>
  <si>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</si>
  <si>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</si>
  <si>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</si>
  <si>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</si>
  <si>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</si>
  <si>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</si>
  <si>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</si>
  <si>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</si>
  <si>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</si>
  <si>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</si>
  <si>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</si>
  <si>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</si>
  <si>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</si>
  <si>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</si>
  <si>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</si>
  <si>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</si>
  <si>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</si>
  <si>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</si>
  <si>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</si>
  <si>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</si>
  <si>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</si>
  <si>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</si>
  <si>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</si>
  <si>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</si>
  <si>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</si>
  <si>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</si>
  <si>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</si>
  <si>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</si>
  <si>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</si>
  <si>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</si>
  <si>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</si>
  <si>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</si>
  <si>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</si>
  <si>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</si>
  <si>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</si>
  <si>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</si>
  <si>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</si>
  <si>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</si>
  <si>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</si>
  <si>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</si>
  <si>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</si>
  <si>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</si>
  <si>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</si>
  <si>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</si>
  <si>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</si>
  <si>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</si>
  <si>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</si>
  <si>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</si>
  <si>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</si>
  <si>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</si>
  <si>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</si>
  <si>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</si>
  <si>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</si>
  <si>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</si>
  <si>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</si>
  <si>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</si>
  <si>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</si>
  <si>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</si>
  <si>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</si>
  <si>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</si>
  <si>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</si>
  <si>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</si>
  <si>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</si>
  <si>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</si>
  <si>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</si>
  <si>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</si>
  <si>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</si>
  <si>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</si>
  <si>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</si>
  <si>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</si>
  <si>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</si>
  <si>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</si>
  <si>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</si>
  <si>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</si>
  <si>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</si>
  <si>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</si>
  <si>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</si>
  <si>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</si>
  <si>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</si>
  <si>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</si>
  <si>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</si>
  <si>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</si>
  <si>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</si>
  <si>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</si>
  <si>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</si>
  <si>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</si>
  <si>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</si>
  <si>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</si>
  <si>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</si>
  <si>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</si>
  <si>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</si>
  <si>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</si>
  <si>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</si>
  <si>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</si>
  <si>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</si>
  <si>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</si>
  <si>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</si>
  <si>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</si>
  <si>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</si>
  <si>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</si>
  <si>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</si>
  <si>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</si>
  <si>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</si>
  <si>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</si>
  <si>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</si>
  <si>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</si>
  <si>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</si>
  <si>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</si>
  <si>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</si>
  <si>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</si>
  <si>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</si>
  <si>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</si>
  <si>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</si>
  <si>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</si>
  <si>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</si>
  <si>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</si>
  <si>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</si>
  <si>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</si>
  <si>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</si>
  <si>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</si>
  <si>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</si>
  <si>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</si>
  <si>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</si>
  <si>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</si>
  <si>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</si>
  <si>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</si>
  <si>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</si>
  <si>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</si>
  <si>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</si>
  <si>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</si>
  <si>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</si>
  <si>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</si>
  <si>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</si>
  <si>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</si>
  <si>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</si>
  <si>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</si>
  <si>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</si>
  <si>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</si>
  <si>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</si>
  <si>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</si>
  <si>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</si>
  <si>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</si>
  <si>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</si>
  <si>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</si>
  <si>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</si>
  <si>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</si>
  <si>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</si>
  <si>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</si>
  <si>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</si>
  <si>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</si>
  <si>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</si>
  <si>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</si>
  <si>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</si>
  <si>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</si>
  <si>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</si>
  <si>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</si>
  <si>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</si>
  <si>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</si>
  <si>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</si>
  <si>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</si>
  <si>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</si>
  <si>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</si>
  <si>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</si>
  <si>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</si>
  <si>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</si>
  <si>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</si>
  <si>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</si>
  <si>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</si>
  <si>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</si>
  <si>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</si>
  <si>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</si>
  <si>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</si>
  <si>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</si>
  <si>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</si>
  <si>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</si>
  <si>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</si>
  <si>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</si>
  <si>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</si>
  <si>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</si>
  <si>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</si>
  <si>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</si>
  <si>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</si>
  <si>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</si>
  <si>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</si>
  <si>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</si>
  <si>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</si>
  <si>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</si>
  <si>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</si>
  <si>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</si>
  <si>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</si>
  <si>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</si>
  <si>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</si>
  <si>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</si>
  <si>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</si>
  <si>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</si>
  <si>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</si>
  <si>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</si>
  <si>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</si>
  <si>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</si>
  <si>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</si>
  <si>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</si>
  <si>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</si>
  <si>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</si>
  <si>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</si>
  <si>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</si>
  <si>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</si>
  <si>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</si>
  <si>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</si>
  <si>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</si>
  <si>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</si>
  <si>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</si>
  <si>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</si>
  <si>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</si>
  <si>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</si>
  <si>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</si>
  <si>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</si>
  <si>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</si>
  <si>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</si>
  <si>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</si>
  <si>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</si>
  <si>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</si>
  <si>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</si>
  <si>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</si>
  <si>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</si>
  <si>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</si>
  <si>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</si>
  <si>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</si>
  <si>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</si>
  <si>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</si>
  <si>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</si>
  <si>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</si>
  <si>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</si>
  <si>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</si>
  <si>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</si>
  <si>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</si>
  <si>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</si>
  <si>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</si>
  <si>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</si>
  <si>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</si>
  <si>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</si>
  <si>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</si>
  <si>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</si>
  <si>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</si>
  <si>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</si>
  <si>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</si>
  <si>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</si>
  <si>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</si>
  <si>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</si>
  <si>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</si>
  <si>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</si>
  <si>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</si>
  <si>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</si>
  <si>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</si>
  <si>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</si>
  <si>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</si>
  <si>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</si>
  <si>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</si>
  <si>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</si>
  <si>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</si>
  <si>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</si>
  <si>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</si>
  <si>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</si>
  <si>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</si>
  <si>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</si>
  <si>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</si>
  <si>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</si>
  <si>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</si>
  <si>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</si>
  <si>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</si>
  <si>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</si>
  <si>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</si>
  <si>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</si>
  <si>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</si>
  <si>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</si>
  <si>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</si>
  <si>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</si>
  <si>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</si>
  <si>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</si>
  <si>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</si>
  <si>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</si>
  <si>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</si>
  <si>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</si>
  <si>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</si>
  <si>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</si>
  <si>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</si>
  <si>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</si>
  <si>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</si>
  <si>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</si>
  <si>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</si>
  <si>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</si>
  <si>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</si>
  <si>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</si>
  <si>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</si>
  <si>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</si>
  <si>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</si>
  <si>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</si>
  <si>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</si>
  <si>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</si>
  <si>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</si>
  <si>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</si>
  <si>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</si>
  <si>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</si>
  <si>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</si>
  <si>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</si>
  <si>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</si>
  <si>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</si>
  <si>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</si>
  <si>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</si>
  <si>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</si>
  <si>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</si>
  <si>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</si>
  <si>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</si>
  <si>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</si>
  <si>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</si>
  <si>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</si>
  <si>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</si>
  <si>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</si>
  <si>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</si>
  <si>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</si>
  <si>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</si>
  <si>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</si>
  <si>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</si>
  <si>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</si>
  <si>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</si>
  <si>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</si>
  <si>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</si>
  <si>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</si>
  <si>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</si>
  <si>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</si>
  <si>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</si>
  <si>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</si>
  <si>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</si>
  <si>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</si>
  <si>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</si>
  <si>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</si>
  <si>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</si>
  <si>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</si>
  <si>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</si>
  <si>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</si>
  <si>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</si>
  <si>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</si>
  <si>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</si>
  <si>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</si>
  <si>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</si>
  <si>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</si>
  <si>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</si>
  <si>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</si>
  <si>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</si>
  <si>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</si>
  <si>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</si>
  <si>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</si>
  <si>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</si>
  <si>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</si>
  <si>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</si>
  <si>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</si>
  <si>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</si>
  <si>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</si>
  <si>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</si>
  <si>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</si>
  <si>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</si>
  <si>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</si>
  <si>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</si>
  <si>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</si>
  <si>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</si>
  <si>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</si>
  <si>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</si>
  <si>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</si>
  <si>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</si>
  <si>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</si>
  <si>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</si>
  <si>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</si>
  <si>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</si>
  <si>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</si>
  <si>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</si>
  <si>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</si>
  <si>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</si>
  <si>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</si>
  <si>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</si>
  <si>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</si>
  <si>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</si>
  <si>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</si>
  <si>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</si>
  <si>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</si>
  <si>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</si>
  <si>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</si>
  <si>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</si>
  <si>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</si>
  <si>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</si>
  <si>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</si>
  <si>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</si>
  <si>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</si>
  <si>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</si>
  <si>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</si>
  <si>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</si>
  <si>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</si>
  <si>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</si>
  <si>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</si>
  <si>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</si>
  <si>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</si>
  <si>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</si>
  <si>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</si>
  <si>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</si>
  <si>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</si>
  <si>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</si>
  <si>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</si>
  <si>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</si>
  <si>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</si>
  <si>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</si>
  <si>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</si>
  <si>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</si>
  <si>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</si>
  <si>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</si>
  <si>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</si>
  <si>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</si>
  <si>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</si>
  <si>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</si>
  <si>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</si>
  <si>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</si>
  <si>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</si>
  <si>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</si>
  <si>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</si>
  <si>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</si>
  <si>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</si>
  <si>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</si>
  <si>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</si>
  <si>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</si>
  <si>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</si>
  <si>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</si>
  <si>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</si>
  <si>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</si>
  <si>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</si>
  <si>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</si>
  <si>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</si>
  <si>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</si>
  <si>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</si>
  <si>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</si>
  <si>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</si>
  <si>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</si>
  <si>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</si>
  <si>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</si>
  <si>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</si>
  <si>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</si>
  <si>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</si>
  <si>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</si>
  <si>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</si>
  <si>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</si>
  <si>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</si>
  <si>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</si>
  <si>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</si>
  <si>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</si>
  <si>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</si>
  <si>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</si>
  <si>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</si>
  <si>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</si>
  <si>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</si>
  <si>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</si>
  <si>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</si>
  <si>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</si>
  <si>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</si>
  <si>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</si>
  <si>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</si>
  <si>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</si>
  <si>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</si>
  <si>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</si>
  <si>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</si>
  <si>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</si>
  <si>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</si>
  <si>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</si>
  <si>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</si>
  <si>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</si>
  <si>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</si>
  <si>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</si>
  <si>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</si>
  <si>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</si>
  <si>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</si>
  <si>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</si>
  <si>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</si>
  <si>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</si>
  <si>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</si>
  <si>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</si>
  <si>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</si>
  <si>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</si>
  <si>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</si>
  <si>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</si>
  <si>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</si>
  <si>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</si>
  <si>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</si>
  <si>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</si>
  <si>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</si>
  <si>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</si>
  <si>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</si>
  <si>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</si>
  <si>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</si>
  <si>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</si>
  <si>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</si>
  <si>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</si>
  <si>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</si>
  <si>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</si>
  <si>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</si>
  <si>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</si>
  <si>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</si>
  <si>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</si>
  <si>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</si>
  <si>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</si>
  <si>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</si>
  <si>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</si>
  <si>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</si>
  <si>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</si>
  <si>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</si>
  <si>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</si>
  <si>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</si>
  <si>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</si>
  <si>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</si>
  <si>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</si>
  <si>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</si>
  <si>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</si>
  <si>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</si>
  <si>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</si>
  <si>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</si>
  <si>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</si>
  <si>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</si>
  <si>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</si>
  <si>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</si>
  <si>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</si>
  <si>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</si>
  <si>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</si>
  <si>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</si>
  <si>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</si>
  <si>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</si>
  <si>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</si>
  <si>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</si>
  <si>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</si>
  <si>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</si>
  <si>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</si>
  <si>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</si>
  <si>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</si>
  <si>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</si>
  <si>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</si>
  <si>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</si>
  <si>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</si>
  <si>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</si>
  <si>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</si>
  <si>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</si>
  <si>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</si>
  <si>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</si>
  <si>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</si>
  <si>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</si>
  <si>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</si>
  <si>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</si>
  <si>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</si>
  <si>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</si>
  <si>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</si>
  <si>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</si>
  <si>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</si>
  <si>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</si>
  <si>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</si>
  <si>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</si>
  <si>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</si>
  <si>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</si>
  <si>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</si>
  <si>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</si>
  <si>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</si>
  <si>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</si>
  <si>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</si>
  <si>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</si>
  <si>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</si>
  <si>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</si>
  <si>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</si>
  <si>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</si>
  <si>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</si>
  <si>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</si>
  <si>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</si>
  <si>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</si>
  <si>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</si>
  <si>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</si>
  <si>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</si>
  <si>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</si>
  <si>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</si>
  <si>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</si>
  <si>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</si>
  <si>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</si>
  <si>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</si>
  <si>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</si>
  <si>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</si>
  <si>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</si>
  <si>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</si>
  <si>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</si>
  <si>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</si>
  <si>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</si>
  <si>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</si>
  <si>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</si>
  <si>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</si>
  <si>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</si>
  <si>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</si>
  <si>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</si>
  <si>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</si>
  <si>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</si>
  <si>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</si>
  <si>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</si>
  <si>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</si>
  <si>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</si>
  <si>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</si>
  <si>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</si>
  <si>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</si>
  <si>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</si>
  <si>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</si>
  <si>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</si>
  <si>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</si>
  <si>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</si>
  <si>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</si>
  <si>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</si>
  <si>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</si>
  <si>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</si>
  <si>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</si>
  <si>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</si>
  <si>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</si>
  <si>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</si>
  <si>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</si>
  <si>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</si>
  <si>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</si>
  <si>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</si>
  <si>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</si>
  <si>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</si>
  <si>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</si>
  <si>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</si>
  <si>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</si>
  <si>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</si>
  <si>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</si>
  <si>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</si>
  <si>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</si>
  <si>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</si>
  <si>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</si>
  <si>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</si>
  <si>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</si>
  <si>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</si>
  <si>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</si>
  <si>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</si>
  <si>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</si>
  <si>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</si>
  <si>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</si>
  <si>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</si>
  <si>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</si>
  <si>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</si>
  <si>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</si>
  <si>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</si>
  <si>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</si>
  <si>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</si>
  <si>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</si>
  <si>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</si>
  <si>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</si>
  <si>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</si>
  <si>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</si>
  <si>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</si>
  <si>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</si>
  <si>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</si>
  <si>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</si>
  <si>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</si>
  <si>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</si>
  <si>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</si>
  <si>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</si>
  <si>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</si>
  <si>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</si>
  <si>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</si>
  <si>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</si>
  <si>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</si>
  <si>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</si>
  <si>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</si>
  <si>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</si>
  <si>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</si>
  <si>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</si>
  <si>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</si>
  <si>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</si>
  <si>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</si>
  <si>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</si>
  <si>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</si>
  <si>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</si>
  <si>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</si>
  <si>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</si>
  <si>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</si>
  <si>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</si>
  <si>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</si>
  <si>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</si>
  <si>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</si>
  <si>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</si>
  <si>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</si>
  <si>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</si>
  <si>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</si>
  <si>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</si>
  <si>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</si>
  <si>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</si>
  <si>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</si>
  <si>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</si>
  <si>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</si>
  <si>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</si>
  <si>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</si>
  <si>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</si>
  <si>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</si>
  <si>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</si>
  <si>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</si>
  <si>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</si>
  <si>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</si>
  <si>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</si>
  <si>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</si>
  <si>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</si>
  <si>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</si>
  <si>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</si>
  <si>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</si>
  <si>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</si>
  <si>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</si>
  <si>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</si>
  <si>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</si>
  <si>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</si>
  <si>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</si>
  <si>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</si>
  <si>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</si>
  <si>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</si>
  <si>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</si>
  <si>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</si>
  <si>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</si>
  <si>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</si>
  <si>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</si>
  <si>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</si>
  <si>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</si>
  <si>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</si>
  <si>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</si>
  <si>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</si>
  <si>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</si>
  <si>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</si>
  <si>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</si>
  <si>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</si>
  <si>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</si>
  <si>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</si>
  <si>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</si>
  <si>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</si>
  <si>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</si>
  <si>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</si>
  <si>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</si>
  <si>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</si>
  <si>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</si>
  <si>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</si>
  <si>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</si>
  <si>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</si>
  <si>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</si>
  <si>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</si>
  <si>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</si>
  <si>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</si>
  <si>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</si>
  <si>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</si>
  <si>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</si>
  <si>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</si>
  <si>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</si>
  <si>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</si>
  <si>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</si>
  <si>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</si>
  <si>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</si>
  <si>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</si>
  <si>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</si>
  <si>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</si>
  <si>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</si>
  <si>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</si>
  <si>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</si>
  <si>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</si>
  <si>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</si>
  <si>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</si>
  <si>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</si>
  <si>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</si>
  <si>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</si>
  <si>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</si>
  <si>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</si>
  <si>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</si>
  <si>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</si>
  <si>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</si>
  <si>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</si>
  <si>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</si>
  <si>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</si>
  <si>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</si>
  <si>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</si>
  <si>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</si>
  <si>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</si>
  <si>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</si>
  <si>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</si>
  <si>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</si>
  <si>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</si>
  <si>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</si>
  <si>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</si>
  <si>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</si>
  <si>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</si>
  <si>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</si>
  <si>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</si>
  <si>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</si>
  <si>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</si>
  <si>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</si>
  <si>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</si>
  <si>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</si>
  <si>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</si>
  <si>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</si>
  <si>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</si>
  <si>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</si>
  <si>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</si>
  <si>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</si>
  <si>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</si>
  <si>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</si>
  <si>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</si>
  <si>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</si>
  <si>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</si>
  <si>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</si>
  <si>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</si>
  <si>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</si>
  <si>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</si>
  <si>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</si>
  <si>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</si>
  <si>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</si>
  <si>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</si>
  <si>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</si>
  <si>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</si>
  <si>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</si>
  <si>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</si>
  <si>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</si>
  <si>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</si>
  <si>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</si>
  <si>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</si>
  <si>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</si>
  <si>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</si>
  <si>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</si>
  <si>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</si>
  <si>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</si>
  <si>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</si>
  <si>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</si>
  <si>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</si>
  <si>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</si>
  <si>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</si>
  <si>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</si>
  <si>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</si>
  <si>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</si>
  <si>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</si>
  <si>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</si>
  <si>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</si>
  <si>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</si>
  <si>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</si>
  <si>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</si>
  <si>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</si>
  <si>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</si>
  <si>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</si>
  <si>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</si>
  <si>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</si>
  <si>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</si>
  <si>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</si>
  <si>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</si>
  <si>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</si>
  <si>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</si>
  <si>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</si>
  <si>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</si>
  <si>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</si>
  <si>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</si>
  <si>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</si>
  <si>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</si>
  <si>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</si>
  <si>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</si>
  <si>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</si>
  <si>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</si>
  <si>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</si>
  <si>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</si>
  <si>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</si>
  <si>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</si>
  <si>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</si>
  <si>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</si>
  <si>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</si>
  <si>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</si>
  <si>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</si>
  <si>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</si>
  <si>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</si>
  <si>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</si>
  <si>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</si>
  <si>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</si>
  <si>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</si>
  <si>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</si>
  <si>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</si>
  <si>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</si>
  <si>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</si>
  <si>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</si>
  <si>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</si>
  <si>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</si>
  <si>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</si>
  <si>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</si>
  <si>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</si>
  <si>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</si>
  <si>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</si>
  <si>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</si>
  <si>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</si>
  <si>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</si>
  <si>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</si>
  <si>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</si>
  <si>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</si>
  <si>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</si>
  <si>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</si>
  <si>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</si>
  <si>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</si>
  <si>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</si>
  <si>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</si>
  <si>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</si>
  <si>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</si>
  <si>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</si>
  <si>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</si>
  <si>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</si>
  <si>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</si>
  <si>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</si>
  <si>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</si>
  <si>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</si>
  <si>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</si>
  <si>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</si>
  <si>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</si>
  <si>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</si>
  <si>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</si>
  <si>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</si>
  <si>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</si>
  <si>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</si>
  <si>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</si>
  <si>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</si>
  <si>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</si>
  <si>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</si>
  <si>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</si>
  <si>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</si>
  <si>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</si>
  <si>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</si>
  <si>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</si>
  <si>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</si>
  <si>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</si>
  <si>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</si>
  <si>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</si>
  <si>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</si>
  <si>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</si>
  <si>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</si>
  <si>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</si>
  <si>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</si>
  <si>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</si>
  <si>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</si>
  <si>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</si>
  <si>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</si>
  <si>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</si>
  <si>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</si>
  <si>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</si>
  <si>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</si>
  <si>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</si>
  <si>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</si>
  <si>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</si>
  <si>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</si>
  <si>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</si>
  <si>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</si>
  <si>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</si>
  <si>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</si>
  <si>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</si>
  <si>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</si>
  <si>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</si>
  <si>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</si>
  <si>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</si>
  <si>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</si>
  <si>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</si>
  <si>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</si>
  <si>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</si>
  <si>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</si>
  <si>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</si>
  <si>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</si>
  <si>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</si>
  <si>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</si>
  <si>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</si>
  <si>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</si>
  <si>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</si>
  <si>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</si>
  <si>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</si>
  <si>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</si>
  <si>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</si>
  <si>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</si>
  <si>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</si>
  <si>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</si>
  <si>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</si>
  <si>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</si>
  <si>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</si>
  <si>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</si>
  <si>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</si>
  <si>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</si>
  <si>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</si>
  <si>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</si>
  <si>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</si>
  <si>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</si>
  <si>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</si>
  <si>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</si>
  <si>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</si>
  <si>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</si>
  <si>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</si>
  <si>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</si>
  <si>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</si>
  <si>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</si>
  <si>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</si>
  <si>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</si>
  <si>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</si>
  <si>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</si>
  <si>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</si>
  <si>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</si>
  <si>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</si>
  <si>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</si>
  <si>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</si>
  <si>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</si>
  <si>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</si>
  <si>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</si>
  <si>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</si>
  <si>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</si>
  <si>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</si>
  <si>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</si>
  <si>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</si>
  <si>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</si>
  <si>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</si>
  <si>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</si>
  <si>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</si>
  <si>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</si>
  <si>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</si>
  <si>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</si>
  <si>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</si>
  <si>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</si>
  <si>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</si>
  <si>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</si>
  <si>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</si>
  <si>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</si>
  <si>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</si>
  <si>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</si>
  <si>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</si>
  <si>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</si>
  <si>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</si>
  <si>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</si>
  <si>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</si>
  <si>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</si>
  <si>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</si>
  <si>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</si>
  <si>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</si>
  <si>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</si>
  <si>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</si>
  <si>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</si>
  <si>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</si>
  <si>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</si>
  <si>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</si>
  <si>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</si>
  <si>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</si>
  <si>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</si>
  <si>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</si>
  <si>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</si>
  <si>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</si>
  <si>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</si>
  <si>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</si>
  <si>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</si>
  <si>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</si>
  <si>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</si>
  <si>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</si>
  <si>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</si>
  <si>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</si>
  <si>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</si>
  <si>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</si>
  <si>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</si>
  <si>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</si>
  <si>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</si>
  <si>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</si>
  <si>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</si>
  <si>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</si>
  <si>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</si>
  <si>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</si>
  <si>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</si>
  <si>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</si>
  <si>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</si>
  <si>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</si>
  <si>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</si>
  <si>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</si>
  <si>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</si>
  <si>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</si>
  <si>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</si>
  <si>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</si>
  <si>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</si>
  <si>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</si>
  <si>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</si>
  <si>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</si>
  <si>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</si>
  <si>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</si>
  <si>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</si>
  <si>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</si>
  <si>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</si>
  <si>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</si>
  <si>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</si>
  <si>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</si>
  <si>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</si>
  <si>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</si>
  <si>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</si>
  <si>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</si>
  <si>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</si>
  <si>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</si>
  <si>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</si>
  <si>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</si>
  <si>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</si>
  <si>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</si>
  <si>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</si>
  <si>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</si>
  <si>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</si>
  <si>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</si>
  <si>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</si>
  <si>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</si>
  <si>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</si>
  <si>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</si>
  <si>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</si>
  <si>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</si>
  <si>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</si>
  <si>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</si>
  <si>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</si>
  <si>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</si>
  <si>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</si>
  <si>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</si>
  <si>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</si>
  <si>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</si>
  <si>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</si>
  <si>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</si>
  <si>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</si>
  <si>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</si>
  <si>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</si>
  <si>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</si>
  <si>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</si>
  <si>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</si>
  <si>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</si>
  <si>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</si>
  <si>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</si>
  <si>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</si>
  <si>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</si>
  <si>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</si>
  <si>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</si>
  <si>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</si>
  <si>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</si>
  <si>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</si>
  <si>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</si>
  <si>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</si>
  <si>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</si>
  <si>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</si>
  <si>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</si>
  <si>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</si>
  <si>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</si>
  <si>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</si>
  <si>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</si>
  <si>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</si>
  <si>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</si>
  <si>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</si>
  <si>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</si>
  <si>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</si>
  <si>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</si>
  <si>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</si>
  <si>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</si>
  <si>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</si>
  <si>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</si>
  <si>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</si>
  <si>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</si>
  <si>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</si>
  <si>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</si>
  <si>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</si>
  <si>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</si>
  <si>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</si>
  <si>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</si>
  <si>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</si>
  <si>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</si>
  <si>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</si>
  <si>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</si>
  <si>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</si>
  <si>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</si>
  <si>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</si>
  <si>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</si>
  <si>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</si>
  <si>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</si>
  <si>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</si>
  <si>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</si>
  <si>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</si>
  <si>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</si>
  <si>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</si>
  <si>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</si>
  <si>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</si>
  <si>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</si>
  <si>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</si>
  <si>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</si>
  <si>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</si>
  <si>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</si>
  <si>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</si>
  <si>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</si>
  <si>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</si>
  <si>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</si>
  <si>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</si>
  <si>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</si>
  <si>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</si>
  <si>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</si>
  <si>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</si>
  <si>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</si>
  <si>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</si>
  <si>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</si>
  <si>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</si>
  <si>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</si>
  <si>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</si>
  <si>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</si>
  <si>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</si>
  <si>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</si>
  <si>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</si>
  <si>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</si>
  <si>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</si>
  <si>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</si>
  <si>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</si>
  <si>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</si>
  <si>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</si>
  <si>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</si>
  <si>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</si>
  <si>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</si>
  <si>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</si>
  <si>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</si>
  <si>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</si>
  <si>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</si>
  <si>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</si>
  <si>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</si>
  <si>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</si>
  <si>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</si>
  <si>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</si>
  <si>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</si>
  <si>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</si>
  <si>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</si>
  <si>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</si>
  <si>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</si>
  <si>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</si>
  <si>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</si>
  <si>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</si>
  <si>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</si>
  <si>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</si>
  <si>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</si>
  <si>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</si>
  <si>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</si>
  <si>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</si>
  <si>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</si>
  <si>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</si>
  <si>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</si>
  <si>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</si>
  <si>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</si>
  <si>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</si>
  <si>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</si>
  <si>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</si>
  <si>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</si>
  <si>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</si>
  <si>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</si>
  <si>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</si>
  <si>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</si>
  <si>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</si>
  <si>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</si>
  <si>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</si>
  <si>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</si>
  <si>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</si>
  <si>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</si>
  <si>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</si>
  <si>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</si>
  <si>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</si>
  <si>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</si>
  <si>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</si>
  <si>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</si>
  <si>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</si>
  <si>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</si>
  <si>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</si>
  <si>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</si>
  <si>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</si>
  <si>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</si>
  <si>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</si>
  <si>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</si>
  <si>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</si>
  <si>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</si>
  <si>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</si>
  <si>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</si>
  <si>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</si>
  <si>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</si>
  <si>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</si>
  <si>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</si>
  <si>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</si>
  <si>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</si>
  <si>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</si>
  <si>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</si>
  <si>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</si>
  <si>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</si>
  <si>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</si>
  <si>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</si>
  <si>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</si>
  <si>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</si>
  <si>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</si>
  <si>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</si>
  <si>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</si>
  <si>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</si>
  <si>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</si>
  <si>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</si>
  <si>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</si>
  <si>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</si>
  <si>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</si>
  <si>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</si>
  <si>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</si>
  <si>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</si>
  <si>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</si>
  <si>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</si>
  <si>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</si>
  <si>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</si>
  <si>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</si>
  <si>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</si>
  <si>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</si>
  <si>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</si>
  <si>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</si>
  <si>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</si>
  <si>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</si>
  <si>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</si>
  <si>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</si>
  <si>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</si>
  <si>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</si>
  <si>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</si>
  <si>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</si>
  <si>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</si>
  <si>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</si>
  <si>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</si>
  <si>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</si>
  <si>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</si>
  <si>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</si>
  <si>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</si>
  <si>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</si>
  <si>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</si>
  <si>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</si>
  <si>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</si>
  <si>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</si>
  <si>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</si>
  <si>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</si>
  <si>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</si>
  <si>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</si>
  <si>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</si>
  <si>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</si>
  <si>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</si>
  <si>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</si>
  <si>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</si>
  <si>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</si>
  <si>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</si>
  <si>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</si>
  <si>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</si>
  <si>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</si>
  <si>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</si>
  <si>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</si>
  <si>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</si>
  <si>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</si>
  <si>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</si>
  <si>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</si>
  <si>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</si>
  <si>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</si>
  <si>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</si>
  <si>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</si>
  <si>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</si>
  <si>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</si>
  <si>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</si>
  <si>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</si>
  <si>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</si>
  <si>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</si>
  <si>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</si>
  <si>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</si>
  <si>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</si>
  <si>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</si>
  <si>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</si>
  <si>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</si>
  <si>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</si>
  <si>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</si>
  <si>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</si>
  <si>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</si>
  <si>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</si>
  <si>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</si>
  <si>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</si>
  <si>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</si>
  <si>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</si>
  <si>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</si>
  <si>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</si>
  <si>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</si>
  <si>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</si>
  <si>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</si>
  <si>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</si>
  <si>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</si>
  <si>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</si>
  <si>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</si>
  <si>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</si>
  <si>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</si>
  <si>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</si>
  <si>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</si>
  <si>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</si>
  <si>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</si>
  <si>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</si>
  <si>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</si>
  <si>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</si>
  <si>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</si>
  <si>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</si>
  <si>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</si>
  <si>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</si>
  <si>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</si>
  <si>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</si>
  <si>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</si>
  <si>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</si>
  <si>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</si>
  <si>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</si>
  <si>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</si>
  <si>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</si>
  <si>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</si>
  <si>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</si>
  <si>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</si>
  <si>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</si>
  <si>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</si>
  <si>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</si>
  <si>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</si>
  <si>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</si>
  <si>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</si>
  <si>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</si>
  <si>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</si>
  <si>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</si>
  <si>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</si>
  <si>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</si>
  <si>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</si>
  <si>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</si>
  <si>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</si>
  <si>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</si>
  <si>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</si>
  <si>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</si>
  <si>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</si>
  <si>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</si>
  <si>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</si>
  <si>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</si>
  <si>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</si>
  <si>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</si>
  <si>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</si>
  <si>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</si>
  <si>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</si>
  <si>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</si>
  <si>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</si>
  <si>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</si>
  <si>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</si>
  <si>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</si>
  <si>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</si>
  <si>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</si>
  <si>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</si>
  <si>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</si>
  <si>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</si>
  <si>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</si>
  <si>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</si>
  <si>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</si>
  <si>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</si>
  <si>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</si>
  <si>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</si>
  <si>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</si>
  <si>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</si>
  <si>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</si>
  <si>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</si>
  <si>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</si>
  <si>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</si>
  <si>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</si>
  <si>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</si>
  <si>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</si>
  <si>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</si>
  <si>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</si>
  <si>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</si>
  <si>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</si>
  <si>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</si>
  <si>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</si>
  <si>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</si>
  <si>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</si>
  <si>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</si>
  <si>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</si>
  <si>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</si>
  <si>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</si>
  <si>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</si>
  <si>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</si>
  <si>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</si>
  <si>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</si>
  <si>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</si>
  <si>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</si>
  <si>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</si>
  <si>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</si>
  <si>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</si>
  <si>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</si>
  <si>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</si>
  <si>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</si>
  <si>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</si>
  <si>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</si>
  <si>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</si>
  <si>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</si>
  <si>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</si>
  <si>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</si>
  <si>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</si>
  <si>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</si>
  <si>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</si>
  <si>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</si>
  <si>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</si>
  <si>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</si>
  <si>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</si>
  <si>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</si>
  <si>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</si>
  <si>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</si>
  <si>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</si>
  <si>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</si>
  <si>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</si>
  <si>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</si>
  <si>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</si>
  <si>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</si>
  <si>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</si>
  <si>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</si>
  <si>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</si>
  <si>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</si>
  <si>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</si>
  <si>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</si>
  <si>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</si>
  <si>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</si>
  <si>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</si>
  <si>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</si>
  <si>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</si>
  <si>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</si>
  <si>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</si>
  <si>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</si>
  <si>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</si>
  <si>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</si>
  <si>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</si>
  <si>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</si>
  <si>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</si>
  <si>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</si>
  <si>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</si>
  <si>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</si>
  <si>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</si>
  <si>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</si>
  <si>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</si>
  <si>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</si>
  <si>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</si>
  <si>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</si>
  <si>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</si>
  <si>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</si>
  <si>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</si>
  <si>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</si>
  <si>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</si>
  <si>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</si>
  <si>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</si>
  <si>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</si>
  <si>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</si>
  <si>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</si>
  <si>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</si>
  <si>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</si>
  <si>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</si>
  <si>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</si>
  <si>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</si>
  <si>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</si>
  <si>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</si>
  <si>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</si>
  <si>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</si>
  <si>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</si>
  <si>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</si>
  <si>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</si>
  <si>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</si>
  <si>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</si>
  <si>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</si>
  <si>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</si>
  <si>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</si>
  <si>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</si>
  <si>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</si>
  <si>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</si>
  <si>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</si>
  <si>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</si>
  <si>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</si>
  <si>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</si>
  <si>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</si>
  <si>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</si>
  <si>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</si>
  <si>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</si>
  <si>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</si>
  <si>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</si>
  <si>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</si>
  <si>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</si>
  <si>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</si>
  <si>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</si>
  <si>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</si>
  <si>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</si>
  <si>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</si>
  <si>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</si>
  <si>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</si>
  <si>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</si>
  <si>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</si>
  <si>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</si>
  <si>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</si>
  <si>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</si>
  <si>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</si>
  <si>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</si>
  <si>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</si>
  <si>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</si>
  <si>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</si>
  <si>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</si>
  <si>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</si>
  <si>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</si>
  <si>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</si>
  <si>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</si>
  <si>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</si>
  <si>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</si>
  <si>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</si>
  <si>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</si>
  <si>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</si>
  <si>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</si>
  <si>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</si>
  <si>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</si>
  <si>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</si>
  <si>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</si>
  <si>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</si>
  <si>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</si>
  <si>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</si>
  <si>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</si>
  <si>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</si>
  <si>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</si>
  <si>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</si>
  <si>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</si>
  <si>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</si>
  <si>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</si>
  <si>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</si>
  <si>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</si>
  <si>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</si>
  <si>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</si>
  <si>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</si>
  <si>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</si>
  <si>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</si>
  <si>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</si>
  <si>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</si>
  <si>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</si>
  <si>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</si>
  <si>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</si>
  <si>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</si>
  <si>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</si>
  <si>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</si>
  <si>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</si>
  <si>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</si>
  <si>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</si>
  <si>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</si>
  <si>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</si>
  <si>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</si>
  <si>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</si>
  <si>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</si>
  <si>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</si>
  <si>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</si>
  <si>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</si>
  <si>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</si>
  <si>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</si>
  <si>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</si>
  <si>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</si>
  <si>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</si>
  <si>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</si>
  <si>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</si>
  <si>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</si>
  <si>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</si>
  <si>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</si>
  <si>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</si>
  <si>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</si>
  <si>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</si>
  <si>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</si>
  <si>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</si>
  <si>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</si>
  <si>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</si>
  <si>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</si>
  <si>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</si>
  <si>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</si>
  <si>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</si>
  <si>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</si>
  <si>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</si>
  <si>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</si>
  <si>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</si>
  <si>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</si>
  <si>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</si>
  <si>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</si>
  <si>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</si>
  <si>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</si>
  <si>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</si>
  <si>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</si>
  <si>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</si>
  <si>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</si>
  <si>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</si>
  <si>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</si>
  <si>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</si>
  <si>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</si>
  <si>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</si>
  <si>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</si>
  <si>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</si>
  <si>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</si>
  <si>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</si>
  <si>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</si>
  <si>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</si>
  <si>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</si>
  <si>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</si>
  <si>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</si>
  <si>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</si>
  <si>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</si>
  <si>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</si>
  <si>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</si>
  <si>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</si>
  <si>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</si>
  <si>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</si>
  <si>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</si>
  <si>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</si>
  <si>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</si>
  <si>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</si>
  <si>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</si>
  <si>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</si>
  <si>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</si>
  <si>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</si>
  <si>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</si>
  <si>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</si>
  <si>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</si>
  <si>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</si>
  <si>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</si>
  <si>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</si>
  <si>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</si>
  <si>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</si>
  <si>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</si>
  <si>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</si>
  <si>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</si>
  <si>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</si>
  <si>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</si>
  <si>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</si>
  <si>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</si>
  <si>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</si>
  <si>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</si>
  <si>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</si>
  <si>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</si>
  <si>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</si>
  <si>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</si>
  <si>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</si>
  <si>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</si>
  <si>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</si>
  <si>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</si>
  <si>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</si>
  <si>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</si>
  <si>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</si>
  <si>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</si>
  <si>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</si>
  <si>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</si>
  <si>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</si>
  <si>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</si>
  <si>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</si>
  <si>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</si>
  <si>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</si>
  <si>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</si>
  <si>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</si>
  <si>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</si>
  <si>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</si>
  <si>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</si>
  <si>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</si>
  <si>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</si>
  <si>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</si>
  <si>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</si>
  <si>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</si>
  <si>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</si>
  <si>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</si>
  <si>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</si>
  <si>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</si>
  <si>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</si>
  <si>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</si>
  <si>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</si>
  <si>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</si>
  <si>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</si>
  <si>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</si>
  <si>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</si>
  <si>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</si>
  <si>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</si>
  <si>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</si>
  <si>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</si>
  <si>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</si>
  <si>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</si>
  <si>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</si>
  <si>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</si>
  <si>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</si>
  <si>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</si>
  <si>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</si>
  <si>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</si>
  <si>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</si>
  <si>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</si>
  <si>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</si>
  <si>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</si>
  <si>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</si>
  <si>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</si>
  <si>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</si>
  <si>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</si>
  <si>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</si>
  <si>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</si>
  <si>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</si>
  <si>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</si>
  <si>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</si>
  <si>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</si>
  <si>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</si>
  <si>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</si>
  <si>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</si>
  <si>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</si>
  <si>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</si>
  <si>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</si>
  <si>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</si>
  <si>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</si>
  <si>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</si>
  <si>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</si>
  <si>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</si>
  <si>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</si>
  <si>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</si>
  <si>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</si>
  <si>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</si>
  <si>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</si>
  <si>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</si>
  <si>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</si>
  <si>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</si>
  <si>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</si>
  <si>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</si>
  <si>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</si>
  <si>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</si>
  <si>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</si>
  <si>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</si>
  <si>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</si>
  <si>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</si>
  <si>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</si>
  <si>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</si>
  <si>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</si>
  <si>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</si>
  <si>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</si>
  <si>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</si>
  <si>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</si>
  <si>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</si>
  <si>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</si>
  <si>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</si>
  <si>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</si>
  <si>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</si>
  <si>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</si>
  <si>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</si>
  <si>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</si>
  <si>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</si>
  <si>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</si>
  <si>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</si>
  <si>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</si>
  <si>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</si>
  <si>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</si>
  <si>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</si>
  <si>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</si>
  <si>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</si>
  <si>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</si>
  <si>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</si>
  <si>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</si>
  <si>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</si>
  <si>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</si>
  <si>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</si>
  <si>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</si>
  <si>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</si>
  <si>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</si>
  <si>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</si>
  <si>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</si>
  <si>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</si>
  <si>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</si>
  <si>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</si>
  <si>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</si>
  <si>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</si>
  <si>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</si>
  <si>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</si>
  <si>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</si>
  <si>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</si>
  <si>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</si>
  <si>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</si>
  <si>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</si>
  <si>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</si>
  <si>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</si>
  <si>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</si>
  <si>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</si>
  <si>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</si>
  <si>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</si>
  <si>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</si>
  <si>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</si>
  <si>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</si>
  <si>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</si>
  <si>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</si>
  <si>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</si>
  <si>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</si>
  <si>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</si>
  <si>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</si>
  <si>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</si>
  <si>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</si>
  <si>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</si>
  <si>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</si>
  <si>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</si>
  <si>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</si>
  <si>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</si>
  <si>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</si>
  <si>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</si>
  <si>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</si>
  <si>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</si>
  <si>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</si>
  <si>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</si>
  <si>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</si>
  <si>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</si>
  <si>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</si>
  <si>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</si>
  <si>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</si>
  <si>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</si>
  <si>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</si>
  <si>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</si>
  <si>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</si>
  <si>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</si>
  <si>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</si>
  <si>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</si>
  <si>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</si>
  <si>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</si>
  <si>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</si>
  <si>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</si>
  <si>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</si>
  <si>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</si>
  <si>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</si>
  <si>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</si>
  <si>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</si>
  <si>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</si>
  <si>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</si>
  <si>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</si>
  <si>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</si>
  <si>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</si>
  <si>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</si>
  <si>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</si>
  <si>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</si>
  <si>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</si>
  <si>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</si>
  <si>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</si>
  <si>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</si>
  <si>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</si>
  <si>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</si>
  <si>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</si>
  <si>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</si>
  <si>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</si>
  <si>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</si>
  <si>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</si>
  <si>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</si>
  <si>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</si>
  <si>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</si>
  <si>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</si>
  <si>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</si>
  <si>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</si>
  <si>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</si>
  <si>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</si>
  <si>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</si>
  <si>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</si>
  <si>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</si>
  <si>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</si>
  <si>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</si>
  <si>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</si>
  <si>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</si>
  <si>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</si>
  <si>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</si>
  <si>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</si>
  <si>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</si>
  <si>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</si>
  <si>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</si>
  <si>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</si>
  <si>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</si>
  <si>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</si>
  <si>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</si>
  <si>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</si>
  <si>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</si>
  <si>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</si>
  <si>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</si>
  <si>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</si>
  <si>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</si>
  <si>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</si>
  <si>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</si>
  <si>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</si>
  <si>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</si>
  <si>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</si>
  <si>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</si>
  <si>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</si>
  <si>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</si>
  <si>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</si>
  <si>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</si>
  <si>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</si>
  <si>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</si>
  <si>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</si>
  <si>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</si>
  <si>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</si>
  <si>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</si>
  <si>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</si>
  <si>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</si>
  <si>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</si>
  <si>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</si>
  <si>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</si>
  <si>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</si>
  <si>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</si>
  <si>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</si>
  <si>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</si>
  <si>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</si>
  <si>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</si>
  <si>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</si>
  <si>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</si>
  <si>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</si>
  <si>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</si>
  <si>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</si>
  <si>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</si>
  <si>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</si>
  <si>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</si>
  <si>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</si>
  <si>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</si>
  <si>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</si>
  <si>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</si>
  <si>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</si>
  <si>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</si>
  <si>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</si>
  <si>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</si>
  <si>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</si>
  <si>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</si>
  <si>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</si>
  <si>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</si>
  <si>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</si>
  <si>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</si>
  <si>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</si>
  <si>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</si>
  <si>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</si>
  <si>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</si>
  <si>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</si>
  <si>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</si>
  <si>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</si>
  <si>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</si>
  <si>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</si>
  <si>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</si>
  <si>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</si>
  <si>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</si>
  <si>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</si>
  <si>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</si>
  <si>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</si>
  <si>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</si>
  <si>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</si>
  <si>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</si>
  <si>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</si>
  <si>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</si>
  <si>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</si>
  <si>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</si>
  <si>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</si>
  <si>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</si>
  <si>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</si>
  <si>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</si>
  <si>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</si>
  <si>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</si>
  <si>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</si>
  <si>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</si>
  <si>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</si>
  <si>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</si>
  <si>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</si>
  <si>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</si>
  <si>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</si>
  <si>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</si>
  <si>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</si>
  <si>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</si>
  <si>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</si>
  <si>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</si>
  <si>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</si>
  <si>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</si>
  <si>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</si>
  <si>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</si>
  <si>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</si>
  <si>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</si>
  <si>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</si>
  <si>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</si>
  <si>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</si>
  <si>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</si>
  <si>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</si>
  <si>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</si>
  <si>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</si>
  <si>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</si>
  <si>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</si>
  <si>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</si>
  <si>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</si>
  <si>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</si>
  <si>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</si>
  <si>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</si>
  <si>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</si>
  <si>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</si>
  <si>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</si>
  <si>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</si>
  <si>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</si>
  <si>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</si>
  <si>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</si>
  <si>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</si>
  <si>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</si>
  <si>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</si>
  <si>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</si>
  <si>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</si>
  <si>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</si>
  <si>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</si>
  <si>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</si>
  <si>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</si>
  <si>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</si>
  <si>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</si>
  <si>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</si>
  <si>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</si>
  <si>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</si>
  <si>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</si>
  <si>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</si>
  <si>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</si>
  <si>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</si>
  <si>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</si>
  <si>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</si>
  <si>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</si>
  <si>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</si>
  <si>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</si>
  <si>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</si>
  <si>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</si>
  <si>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</si>
  <si>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</si>
  <si>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</si>
  <si>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</si>
  <si>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</si>
  <si>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</si>
  <si>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</si>
  <si>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</si>
  <si>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</si>
  <si>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</si>
  <si>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</si>
  <si>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</si>
  <si>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</si>
  <si>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</si>
  <si>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</si>
  <si>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</si>
  <si>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</si>
  <si>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</si>
  <si>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</si>
  <si>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</si>
  <si>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</si>
  <si>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</si>
  <si>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</si>
  <si>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</si>
  <si>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</si>
  <si>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</si>
  <si>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</si>
  <si>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</si>
  <si>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</si>
  <si>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</si>
  <si>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</si>
  <si>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</si>
  <si>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</si>
  <si>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</si>
  <si>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</si>
  <si>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</si>
  <si>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</si>
  <si>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</si>
  <si>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</si>
  <si>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</si>
  <si>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</si>
  <si>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</si>
  <si>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</si>
  <si>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</si>
  <si>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</si>
  <si>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</si>
  <si>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</si>
  <si>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</si>
  <si>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</si>
  <si>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</si>
  <si>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</si>
  <si>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</si>
  <si>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</si>
  <si>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</si>
  <si>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</si>
  <si>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</si>
  <si>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</si>
  <si>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</si>
  <si>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</si>
  <si>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</si>
  <si>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</si>
  <si>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</si>
  <si>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</si>
  <si>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</si>
  <si>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</si>
  <si>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</si>
  <si>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</si>
  <si>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</si>
  <si>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</si>
  <si>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</si>
  <si>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</si>
  <si>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</si>
  <si>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</si>
  <si>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</si>
  <si>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</si>
  <si>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</si>
  <si>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</si>
  <si>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</si>
  <si>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</si>
  <si>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</si>
  <si>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</si>
  <si>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</si>
  <si>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</si>
  <si>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</si>
  <si>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</si>
  <si>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</si>
  <si>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</si>
  <si>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</si>
  <si>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</si>
  <si>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</si>
  <si>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</si>
  <si>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</si>
  <si>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</si>
  <si>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</si>
  <si>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</si>
  <si>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</si>
  <si>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</si>
  <si>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</si>
  <si>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</si>
  <si>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</si>
  <si>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</si>
  <si>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</si>
  <si>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</si>
  <si>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</si>
  <si>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</si>
  <si>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</si>
  <si>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</si>
  <si>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</si>
  <si>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</si>
  <si>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</si>
  <si>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</si>
  <si>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</si>
  <si>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</si>
  <si>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</si>
  <si>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</si>
  <si>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</si>
  <si>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</si>
  <si>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</si>
  <si>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</si>
  <si>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</si>
  <si>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</si>
  <si>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</si>
  <si>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</si>
  <si>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</si>
  <si>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</si>
  <si>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</si>
  <si>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</si>
  <si>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</si>
  <si>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</si>
  <si>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</si>
  <si>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</si>
  <si>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</si>
  <si>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</si>
  <si>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</si>
  <si>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</si>
  <si>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</si>
  <si>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</si>
  <si>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</si>
  <si>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</si>
  <si>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</si>
  <si>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</si>
  <si>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</si>
  <si>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</si>
  <si>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</si>
  <si>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</si>
  <si>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</si>
  <si>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</si>
  <si>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</si>
  <si>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</si>
  <si>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</si>
  <si>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</si>
  <si>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</si>
  <si>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</si>
  <si>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</si>
  <si>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</si>
  <si>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</si>
  <si>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</si>
  <si>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</si>
  <si>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</si>
  <si>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</si>
  <si>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</si>
  <si>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</si>
  <si>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</si>
  <si>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</si>
  <si>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</si>
  <si>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</si>
  <si>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</si>
  <si>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</si>
  <si>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</si>
  <si>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</si>
  <si>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</si>
  <si>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</si>
  <si>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</si>
  <si>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</si>
  <si>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</si>
  <si>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</si>
  <si>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</si>
  <si>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</si>
  <si>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</si>
  <si>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</si>
  <si>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</si>
  <si>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</si>
  <si>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</si>
  <si>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</si>
  <si>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</si>
  <si>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</si>
  <si>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</si>
  <si>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</si>
  <si>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</si>
  <si>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</si>
  <si>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</si>
  <si>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</si>
  <si>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</si>
  <si>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</si>
  <si>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</si>
  <si>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</si>
  <si>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</si>
  <si>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</si>
  <si>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</si>
  <si>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</si>
  <si>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</si>
  <si>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</si>
  <si>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</si>
  <si>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</si>
  <si>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</si>
  <si>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</si>
  <si>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</si>
  <si>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</si>
  <si>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</si>
  <si>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</si>
  <si>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</si>
  <si>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</si>
  <si>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</si>
  <si>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</si>
  <si>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</si>
  <si>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</si>
  <si>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</si>
  <si>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</si>
  <si>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</si>
  <si>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</si>
  <si>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</si>
  <si>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</si>
  <si>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</si>
  <si>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</si>
  <si>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</si>
  <si>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</si>
  <si>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</si>
  <si>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</si>
  <si>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</si>
  <si>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</si>
  <si>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</si>
  <si>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</si>
  <si>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</si>
  <si>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</si>
  <si>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</si>
  <si>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</si>
  <si>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</si>
  <si>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</si>
  <si>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</si>
  <si>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</si>
  <si>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</si>
  <si>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</si>
  <si>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</si>
  <si>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</si>
  <si>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</si>
  <si>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</si>
  <si>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</si>
  <si>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</si>
  <si>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</si>
  <si>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</si>
  <si>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</si>
  <si>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</si>
  <si>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</si>
  <si>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</si>
  <si>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</si>
  <si>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</si>
  <si>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</si>
  <si>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</si>
  <si>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</si>
  <si>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</si>
  <si>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</si>
  <si>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</si>
  <si>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</si>
  <si>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</si>
  <si>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</si>
  <si>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</si>
  <si>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</si>
  <si>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</si>
  <si>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</si>
  <si>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</si>
  <si>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</si>
  <si>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</si>
  <si>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</si>
  <si>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</si>
  <si>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</si>
  <si>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</si>
  <si>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</si>
  <si>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</si>
  <si>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</si>
  <si>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</si>
  <si>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</si>
  <si>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</si>
  <si>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</si>
  <si>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</si>
  <si>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</si>
  <si>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</si>
  <si>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</si>
  <si>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</si>
  <si>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</si>
  <si>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</si>
  <si>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</si>
  <si>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</si>
  <si>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</si>
  <si>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</si>
  <si>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</si>
  <si>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</si>
  <si>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</si>
  <si>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</si>
  <si>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</si>
  <si>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</si>
  <si>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</si>
  <si>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</si>
  <si>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</si>
  <si>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</si>
  <si>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</si>
  <si>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</si>
  <si>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</si>
  <si>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</si>
  <si>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</si>
  <si>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</si>
  <si>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</si>
  <si>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</si>
  <si>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</si>
  <si>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</si>
  <si>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</si>
  <si>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</si>
  <si>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</si>
  <si>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</si>
  <si>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</si>
  <si>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</si>
  <si>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</si>
  <si>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</si>
  <si>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</si>
  <si>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</si>
  <si>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</si>
  <si>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</si>
  <si>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</si>
  <si>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</si>
  <si>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</si>
  <si>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</si>
  <si>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</si>
  <si>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</si>
  <si>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</si>
  <si>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</si>
  <si>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</si>
  <si>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</si>
  <si>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</si>
  <si>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</si>
  <si>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</si>
  <si>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</si>
  <si>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</si>
  <si>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</si>
  <si>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</si>
  <si>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</si>
  <si>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</si>
  <si>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</si>
  <si>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</si>
  <si>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</si>
  <si>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</si>
  <si>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</si>
  <si>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</si>
  <si>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</si>
  <si>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</si>
  <si>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</si>
  <si>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</si>
  <si>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</si>
  <si>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</si>
  <si>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</si>
  <si>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</si>
  <si>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</si>
  <si>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</si>
  <si>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</si>
  <si>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</si>
  <si>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</si>
  <si>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</si>
  <si>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</si>
  <si>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</si>
  <si>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</si>
  <si>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</si>
  <si>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</si>
  <si>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</si>
  <si>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</si>
  <si>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</si>
  <si>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</si>
  <si>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</si>
  <si>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</si>
  <si>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</si>
  <si>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</si>
  <si>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</si>
  <si>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</si>
  <si>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</si>
  <si>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</si>
  <si>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</si>
  <si>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</si>
  <si>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</si>
  <si>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</si>
  <si>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</si>
  <si>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</si>
  <si>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</si>
  <si>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</si>
  <si>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</si>
  <si>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</si>
  <si>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</si>
  <si>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</si>
  <si>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</si>
  <si>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</si>
  <si>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</si>
  <si>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</si>
  <si>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</si>
  <si>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</si>
  <si>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</si>
  <si>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</si>
  <si>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</si>
  <si>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</si>
  <si>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</si>
  <si>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</si>
  <si>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</si>
  <si>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</si>
  <si>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</si>
  <si>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</si>
  <si>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</si>
  <si>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</si>
  <si>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</si>
  <si>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</si>
  <si>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</si>
  <si>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</si>
  <si>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</si>
  <si>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</si>
  <si>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</si>
  <si>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</si>
  <si>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</si>
  <si>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</si>
  <si>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</si>
  <si>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</si>
  <si>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</si>
  <si>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</si>
  <si>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</si>
  <si>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</si>
  <si>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</si>
  <si>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</si>
  <si>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</si>
  <si>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</si>
  <si>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</si>
  <si>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</si>
  <si>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</si>
  <si>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</si>
  <si>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</si>
  <si>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</si>
  <si>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</si>
  <si>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</si>
  <si>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</si>
  <si>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</si>
  <si>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</si>
  <si>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</si>
  <si>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</si>
  <si>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</si>
  <si>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</si>
  <si>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</si>
  <si>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</si>
  <si>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</si>
  <si>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</si>
  <si>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</si>
  <si>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</si>
  <si>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</si>
  <si>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</si>
  <si>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</si>
  <si>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</si>
  <si>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</si>
  <si>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</si>
  <si>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</si>
  <si>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</si>
  <si>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</si>
  <si>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</si>
  <si>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</si>
  <si>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</si>
  <si>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</si>
  <si>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</si>
  <si>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</si>
  <si>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</si>
  <si>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</si>
  <si>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</si>
  <si>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</si>
  <si>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</si>
  <si>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</si>
  <si>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</si>
  <si>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</si>
  <si>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</si>
  <si>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</si>
  <si>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</si>
  <si>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</si>
  <si>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</si>
  <si>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</si>
  <si>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</si>
  <si>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</si>
  <si>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</si>
  <si>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</si>
  <si>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</si>
  <si>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</si>
  <si>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</si>
  <si>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</si>
  <si>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</si>
  <si>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</si>
  <si>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</si>
  <si>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</si>
  <si>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</si>
  <si>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</si>
  <si>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</si>
  <si>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</si>
  <si>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</si>
  <si>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</si>
  <si>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</si>
  <si>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</si>
  <si>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</si>
  <si>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</si>
  <si>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</si>
  <si>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</si>
  <si>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</si>
  <si>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</si>
  <si>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</si>
  <si>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</si>
  <si>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</si>
  <si>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</si>
  <si>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</si>
  <si>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</si>
  <si>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</si>
  <si>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</si>
  <si>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</si>
  <si>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</si>
  <si>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</si>
  <si>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</si>
  <si>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</si>
  <si>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</si>
  <si>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</si>
  <si>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</si>
  <si>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</si>
  <si>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</si>
  <si>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</si>
  <si>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</si>
  <si>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</si>
  <si>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</si>
  <si>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</si>
  <si>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</si>
  <si>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</si>
  <si>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</si>
  <si>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</si>
  <si>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</si>
  <si>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</si>
  <si>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</si>
  <si>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</si>
  <si>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</si>
  <si>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</si>
  <si>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</si>
  <si>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</si>
  <si>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</si>
  <si>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</si>
  <si>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</si>
  <si>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</si>
  <si>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</si>
  <si>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</si>
  <si>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</si>
  <si>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</si>
  <si>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</si>
  <si>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</si>
  <si>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</si>
  <si>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</si>
  <si>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</si>
  <si>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</si>
  <si>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</si>
  <si>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</si>
  <si>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</si>
  <si>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</si>
  <si>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</si>
  <si>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</si>
  <si>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</si>
  <si>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</si>
  <si>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</si>
  <si>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</si>
  <si>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</si>
  <si>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</si>
  <si>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</si>
  <si>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</si>
  <si>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</si>
  <si>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</si>
  <si>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</si>
  <si>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</si>
  <si>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</si>
  <si>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</si>
  <si>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</si>
  <si>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</si>
  <si>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</si>
  <si>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</si>
  <si>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</si>
  <si>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</si>
  <si>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</si>
  <si>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</si>
  <si>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</si>
  <si>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</si>
  <si>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</si>
  <si>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</si>
  <si>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</si>
  <si>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</si>
  <si>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</si>
  <si>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</si>
  <si>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</si>
  <si>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</si>
  <si>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</si>
  <si>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</si>
  <si>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</si>
  <si>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</si>
  <si>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</si>
  <si>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</si>
  <si>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</si>
  <si>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</si>
  <si>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</si>
  <si>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</si>
  <si>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</si>
  <si>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</si>
  <si>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</si>
  <si>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</si>
  <si>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</si>
  <si>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</si>
  <si>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</si>
  <si>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</si>
  <si>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</si>
  <si>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</si>
  <si>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</si>
  <si>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</si>
  <si>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</si>
  <si>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</si>
  <si>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</si>
  <si>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</si>
  <si>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</si>
  <si>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</si>
  <si>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</si>
  <si>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</si>
  <si>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</si>
  <si>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</si>
  <si>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</si>
  <si>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</si>
  <si>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</si>
  <si>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</si>
  <si>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</si>
  <si>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</si>
  <si>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</si>
  <si>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</si>
  <si>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</si>
  <si>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</si>
  <si>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</si>
  <si>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</si>
  <si>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</si>
  <si>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</si>
  <si>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</si>
  <si>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</si>
  <si>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</si>
  <si>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</si>
  <si>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</si>
  <si>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</si>
  <si>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</si>
  <si>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</si>
  <si>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</si>
  <si>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</si>
  <si>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</si>
  <si>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</si>
  <si>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</si>
  <si>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</si>
  <si>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</si>
  <si>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</si>
  <si>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</si>
  <si>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</si>
  <si>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</si>
  <si>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</si>
  <si>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</si>
  <si>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</si>
  <si>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</si>
  <si>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</si>
  <si>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</si>
  <si>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</si>
  <si>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</si>
  <si>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</si>
  <si>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</si>
  <si>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</si>
  <si>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</si>
  <si>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</si>
  <si>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</si>
  <si>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</si>
  <si>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</si>
  <si>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</si>
  <si>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</si>
  <si>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</si>
  <si>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</si>
  <si>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</si>
  <si>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</si>
  <si>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</si>
  <si>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</si>
  <si>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</si>
  <si>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</si>
  <si>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</si>
  <si>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</si>
  <si>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</si>
  <si>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</si>
  <si>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</si>
  <si>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</si>
  <si>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</si>
  <si>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</si>
  <si>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</si>
  <si>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</si>
  <si>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</si>
  <si>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</si>
  <si>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</si>
  <si>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</si>
  <si>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</si>
  <si>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</si>
  <si>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</si>
  <si>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</si>
  <si>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</si>
  <si>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</si>
  <si>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</si>
  <si>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</si>
  <si>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</si>
  <si>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</si>
  <si>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</si>
  <si>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</si>
  <si>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</si>
  <si>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</si>
  <si>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</si>
  <si>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</si>
  <si>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</si>
  <si>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</si>
  <si>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</si>
  <si>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</si>
  <si>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</si>
  <si>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</si>
  <si>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</si>
  <si>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</si>
  <si>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</si>
  <si>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</si>
  <si>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</si>
  <si>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</si>
  <si>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</si>
  <si>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</si>
  <si>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</si>
  <si>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</si>
  <si>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</si>
  <si>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</si>
  <si>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</si>
  <si>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</si>
  <si>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</si>
  <si>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</si>
  <si>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</si>
  <si>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</si>
  <si>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</si>
  <si>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</si>
  <si>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</si>
  <si>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</si>
  <si>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</si>
  <si>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</si>
  <si>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</si>
  <si>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</si>
  <si>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</si>
  <si>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</si>
  <si>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</si>
  <si>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</si>
  <si>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</si>
  <si>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</si>
  <si>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</si>
  <si>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</si>
  <si>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</si>
  <si>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</si>
  <si>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</si>
  <si>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</si>
  <si>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</si>
  <si>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</si>
  <si>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</si>
  <si>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</si>
  <si>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</si>
  <si>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</si>
  <si>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</si>
  <si>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</si>
  <si>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</si>
  <si>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</si>
  <si>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</si>
  <si>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</si>
  <si>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</si>
  <si>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</si>
  <si>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</si>
  <si>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</si>
  <si>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</si>
  <si>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</si>
  <si>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</si>
  <si>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</si>
  <si>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</si>
  <si>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</si>
  <si>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</si>
  <si>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</si>
  <si>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</si>
  <si>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</si>
  <si>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</si>
  <si>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</si>
  <si>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</si>
  <si>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</si>
  <si>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</si>
  <si>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</si>
  <si>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</si>
  <si>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</si>
  <si>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</si>
  <si>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</si>
  <si>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</si>
  <si>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</si>
  <si>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</si>
  <si>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</si>
  <si>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</si>
  <si>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</si>
  <si>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</si>
  <si>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</si>
  <si>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</si>
  <si>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</si>
  <si>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</si>
  <si>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</si>
  <si>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</si>
  <si>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</si>
  <si>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</si>
  <si>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</si>
  <si>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</si>
  <si>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</si>
  <si>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</si>
  <si>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</si>
  <si>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</si>
  <si>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</si>
  <si>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</si>
  <si>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</si>
  <si>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</si>
  <si>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</si>
  <si>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</si>
  <si>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</si>
  <si>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</si>
  <si>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</si>
  <si>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</si>
  <si>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</si>
  <si>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</si>
  <si>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</si>
  <si>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</si>
  <si>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</si>
  <si>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</si>
  <si>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</si>
  <si>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</si>
  <si>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</si>
  <si>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</si>
  <si>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</si>
  <si>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</si>
  <si>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</si>
  <si>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</si>
  <si>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</si>
  <si>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</si>
  <si>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</si>
  <si>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</si>
  <si>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</si>
  <si>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</si>
  <si>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</si>
  <si>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</si>
  <si>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</si>
  <si>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</si>
  <si>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</si>
  <si>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</si>
  <si>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</si>
  <si>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</si>
  <si>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</si>
  <si>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</si>
  <si>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</si>
  <si>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</si>
  <si>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</si>
  <si>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</si>
  <si>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</si>
  <si>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</si>
  <si>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</si>
  <si>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</si>
  <si>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</si>
  <si>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</si>
  <si>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</si>
  <si>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</si>
  <si>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</si>
  <si>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</si>
  <si>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</si>
  <si>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</si>
  <si>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</si>
  <si>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</si>
  <si>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</si>
  <si>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</si>
  <si>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</si>
  <si>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</si>
  <si>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</si>
  <si>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</si>
  <si>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</si>
  <si>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</si>
  <si>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</si>
  <si>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</si>
  <si>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</si>
  <si>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</si>
  <si>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</si>
  <si>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</si>
  <si>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</si>
  <si>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</si>
  <si>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</si>
  <si>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</si>
  <si>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</si>
  <si>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</si>
  <si>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</si>
  <si>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</si>
  <si>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</si>
  <si>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</si>
  <si>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</si>
  <si>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</si>
  <si>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</si>
  <si>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</si>
  <si>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</si>
  <si>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</si>
  <si>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</si>
  <si>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</si>
  <si>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</si>
  <si>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</si>
  <si>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</si>
  <si>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</si>
  <si>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</si>
  <si>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</si>
  <si>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</si>
  <si>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</si>
  <si>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</si>
  <si>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</si>
  <si>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</si>
  <si>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</si>
  <si>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</si>
  <si>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</si>
  <si>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</si>
  <si>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</si>
  <si>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</si>
  <si>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</si>
  <si>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</si>
  <si>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</si>
  <si>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</si>
  <si>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</si>
  <si>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</si>
  <si>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</si>
  <si>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</si>
  <si>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</si>
  <si>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</si>
  <si>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</si>
  <si>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</si>
  <si>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</si>
  <si>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</si>
  <si>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</si>
  <si>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</si>
  <si>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</si>
  <si>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</si>
  <si>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</si>
  <si>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</si>
  <si>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</si>
  <si>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</si>
  <si>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</si>
  <si>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</si>
  <si>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</si>
  <si>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</si>
  <si>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</si>
  <si>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</si>
  <si>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</si>
  <si>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</si>
  <si>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</si>
  <si>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</si>
  <si>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</si>
  <si>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</si>
  <si>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</si>
  <si>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</si>
  <si>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</si>
  <si>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</si>
  <si>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</si>
  <si>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</si>
  <si>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</si>
  <si>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</si>
  <si>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</si>
  <si>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</si>
  <si>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</si>
  <si>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</si>
  <si>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</si>
  <si>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</si>
  <si>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</si>
  <si>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</si>
  <si>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</si>
  <si>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</si>
  <si>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</si>
  <si>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</si>
  <si>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</si>
  <si>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</si>
  <si>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</si>
  <si>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</si>
  <si>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</si>
  <si>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</si>
  <si>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</si>
  <si>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</si>
  <si>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</si>
  <si>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</si>
  <si>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</si>
  <si>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</si>
  <si>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</si>
  <si>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</si>
  <si>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</si>
  <si>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</si>
  <si>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</si>
  <si>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</si>
  <si>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</si>
  <si>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</si>
  <si>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</si>
  <si>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</si>
  <si>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</si>
  <si>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</si>
  <si>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</si>
  <si>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</si>
  <si>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</si>
  <si>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</si>
  <si>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</si>
  <si>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</si>
  <si>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</si>
  <si>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</si>
  <si>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</si>
  <si>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</si>
  <si>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</si>
  <si>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</si>
  <si>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</si>
  <si>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</si>
  <si>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</si>
  <si>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</si>
  <si>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</si>
  <si>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</si>
  <si>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</si>
  <si>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</si>
  <si>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</si>
  <si>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</si>
  <si>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</si>
  <si>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</si>
  <si>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</si>
  <si>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</si>
  <si>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</si>
  <si>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</si>
  <si>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</si>
  <si>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</si>
  <si>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</si>
  <si>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</si>
  <si>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</si>
  <si>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</si>
  <si>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</si>
  <si>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</si>
  <si>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</si>
  <si>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</si>
  <si>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</si>
  <si>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</si>
  <si>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</si>
  <si>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</si>
  <si>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</si>
  <si>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</si>
  <si>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</si>
  <si>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</si>
  <si>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</si>
  <si>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</si>
  <si>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</si>
  <si>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</si>
  <si>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</si>
  <si>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</si>
  <si>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</si>
  <si>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</si>
  <si>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</si>
  <si>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</si>
  <si>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</si>
  <si>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</si>
  <si>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</si>
  <si>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</si>
  <si>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</si>
  <si>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</si>
  <si>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</si>
  <si>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</si>
  <si>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</si>
  <si>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</si>
  <si>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</si>
  <si>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</si>
  <si>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</si>
  <si>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</si>
  <si>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</si>
  <si>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</si>
  <si>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</si>
  <si>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</si>
  <si>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</si>
  <si>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</si>
  <si>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</si>
  <si>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</si>
  <si>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</si>
  <si>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</si>
  <si>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</si>
  <si>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</si>
  <si>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</si>
  <si>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</si>
  <si>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</si>
  <si>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</si>
  <si>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</si>
  <si>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</si>
  <si>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</si>
  <si>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</si>
  <si>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</si>
  <si>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</si>
  <si>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</si>
  <si>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</si>
  <si>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</si>
  <si>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</si>
  <si>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</si>
  <si>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</si>
  <si>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</si>
  <si>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</si>
  <si>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</si>
  <si>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</si>
  <si>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</si>
  <si>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</si>
  <si>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</si>
  <si>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</si>
  <si>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</si>
  <si>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</si>
  <si>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</si>
  <si>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</si>
  <si>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</si>
  <si>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</si>
  <si>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</si>
  <si>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</si>
  <si>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</si>
  <si>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</si>
  <si>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</si>
  <si>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</si>
  <si>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</si>
  <si>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</si>
  <si>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</si>
  <si>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</si>
  <si>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</si>
  <si>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</si>
  <si>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</si>
  <si>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</si>
  <si>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</si>
  <si>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</si>
  <si>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</si>
  <si>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</si>
  <si>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</si>
  <si>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</si>
  <si>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</si>
  <si>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</si>
  <si>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</si>
  <si>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</si>
  <si>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</si>
  <si>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</si>
  <si>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</si>
  <si>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</si>
  <si>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</si>
  <si>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</si>
  <si>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</si>
  <si>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</si>
  <si>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</si>
  <si>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</si>
  <si>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</si>
  <si>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</si>
  <si>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</si>
  <si>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</si>
  <si>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</si>
  <si>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</si>
  <si>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</si>
  <si>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</si>
  <si>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</si>
  <si>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</si>
  <si>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</si>
  <si>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</si>
  <si>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</si>
  <si>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</si>
  <si>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</si>
  <si>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</si>
  <si>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</si>
  <si>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</si>
  <si>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</si>
  <si>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</si>
  <si>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</si>
  <si>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</si>
  <si>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</si>
  <si>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</si>
  <si>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</si>
  <si>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</si>
  <si>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</si>
  <si>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</si>
  <si>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</si>
  <si>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</si>
  <si>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</si>
  <si>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</si>
  <si>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</si>
  <si>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</si>
  <si>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</si>
  <si>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</si>
  <si>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</si>
  <si>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</si>
  <si>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</si>
  <si>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</si>
  <si>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</si>
  <si>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</si>
  <si>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</si>
  <si>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</si>
  <si>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</si>
  <si>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</si>
  <si>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</si>
  <si>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</si>
  <si>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</si>
  <si>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</si>
  <si>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</si>
  <si>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</si>
  <si>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</si>
  <si>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</si>
  <si>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</si>
  <si>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</si>
  <si>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</si>
  <si>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</si>
  <si>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</si>
  <si>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</si>
  <si>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</si>
  <si>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</si>
  <si>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</si>
  <si>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</si>
  <si>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</si>
  <si>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</si>
  <si>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</si>
  <si>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</si>
  <si>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</si>
  <si>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</si>
  <si>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</si>
  <si>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</si>
  <si>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</si>
  <si>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</si>
  <si>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</si>
  <si>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</si>
  <si>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</si>
  <si>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</si>
  <si>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</si>
  <si>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</si>
  <si>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</si>
  <si>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</si>
  <si>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</si>
  <si>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</si>
  <si>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</si>
  <si>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</si>
  <si>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</si>
  <si>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</si>
  <si>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</si>
  <si>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</si>
  <si>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</si>
  <si>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</si>
  <si>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</si>
  <si>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</si>
  <si>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</si>
  <si>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</si>
  <si>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</si>
  <si>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</si>
  <si>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</si>
  <si>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</si>
  <si>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</si>
  <si>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</si>
  <si>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</si>
  <si>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</si>
  <si>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</si>
  <si>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</si>
  <si>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</si>
  <si>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</si>
  <si>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</si>
  <si>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</si>
  <si>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</si>
  <si>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</si>
  <si>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</si>
  <si>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</si>
  <si>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</si>
  <si>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</si>
  <si>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</si>
  <si>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</si>
  <si>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</si>
  <si>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</si>
  <si>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</si>
  <si>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</si>
  <si>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</si>
  <si>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</si>
  <si>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</si>
  <si>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</si>
  <si>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</si>
  <si>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</si>
  <si>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</si>
  <si>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</si>
  <si>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</si>
  <si>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</si>
  <si>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</si>
  <si>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</si>
  <si>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</si>
  <si>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</si>
  <si>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</si>
  <si>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</si>
  <si>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</si>
  <si>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</si>
  <si>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</si>
  <si>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</si>
  <si>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</si>
  <si>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</si>
  <si>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</si>
  <si>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</si>
  <si>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</si>
  <si>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</si>
  <si>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</si>
  <si>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</si>
  <si>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</si>
  <si>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</si>
  <si>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</si>
  <si>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</si>
  <si>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</si>
  <si>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</si>
  <si>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</si>
  <si>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</si>
  <si>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</si>
  <si>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</si>
  <si>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</si>
  <si>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</si>
  <si>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</si>
  <si>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</si>
  <si>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</si>
  <si>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</si>
  <si>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</si>
  <si>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</si>
  <si>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</si>
  <si>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</si>
  <si>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</si>
  <si>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</si>
  <si>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</si>
  <si>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</si>
  <si>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</si>
  <si>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</si>
  <si>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</si>
  <si>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</si>
  <si>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</si>
  <si>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</si>
  <si>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</si>
  <si>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</si>
  <si>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</si>
  <si>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</si>
  <si>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</si>
  <si>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</si>
  <si>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</si>
  <si>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</si>
  <si>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</si>
  <si>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</si>
  <si>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</si>
  <si>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</si>
  <si>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</si>
  <si>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</si>
  <si>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</si>
  <si>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</si>
  <si>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</si>
  <si>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</si>
  <si>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</si>
  <si>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</si>
  <si>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</si>
  <si>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</si>
  <si>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</si>
  <si>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</si>
  <si>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</si>
  <si>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</si>
  <si>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</si>
  <si>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</si>
  <si>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</si>
  <si>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</si>
  <si>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</si>
  <si>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</si>
  <si>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</si>
  <si>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</si>
  <si>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</si>
  <si>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</si>
  <si>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</si>
  <si>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</si>
  <si>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</si>
  <si>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</si>
  <si>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</si>
  <si>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</si>
  <si>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</si>
  <si>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</si>
  <si>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</si>
  <si>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</si>
  <si>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</si>
  <si>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</si>
  <si>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</si>
  <si>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</si>
  <si>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</si>
  <si>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</si>
  <si>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</si>
  <si>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</si>
  <si>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</si>
  <si>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</si>
  <si>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</si>
  <si>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</si>
  <si>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</si>
  <si>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</si>
  <si>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</si>
  <si>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</si>
  <si>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</si>
  <si>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</si>
  <si>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</si>
  <si>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</si>
  <si>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</si>
  <si>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</si>
  <si>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</si>
  <si>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</si>
  <si>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</si>
  <si>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</si>
  <si>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</si>
  <si>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</si>
  <si>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</si>
  <si>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</si>
  <si>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</si>
  <si>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</si>
  <si>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</si>
  <si>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</si>
  <si>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</si>
  <si>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</si>
  <si>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</si>
  <si>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</si>
  <si>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</si>
  <si>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</si>
  <si>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</si>
  <si>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</si>
  <si>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</si>
  <si>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</si>
  <si>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</si>
  <si>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</si>
  <si>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</si>
  <si>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</si>
  <si>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</si>
  <si>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</si>
  <si>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</si>
  <si>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</si>
  <si>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</si>
  <si>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</si>
  <si>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</si>
  <si>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</si>
  <si>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</si>
  <si>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</si>
  <si>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</si>
  <si>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</si>
  <si>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</si>
  <si>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</si>
  <si>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</si>
  <si>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</si>
  <si>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</si>
  <si>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</si>
  <si>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</si>
  <si>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</si>
  <si>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</si>
  <si>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</si>
  <si>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</si>
  <si>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</si>
  <si>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</si>
  <si>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</si>
  <si>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</si>
  <si>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</si>
  <si>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</si>
  <si>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</si>
  <si>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</si>
  <si>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</si>
  <si>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</si>
  <si>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</si>
  <si>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</si>
  <si>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</si>
  <si>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</si>
  <si>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</si>
  <si>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</si>
  <si>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</si>
  <si>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</si>
  <si>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</si>
  <si>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</si>
  <si>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</si>
  <si>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</si>
  <si>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</si>
  <si>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</si>
  <si>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</si>
  <si>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</si>
  <si>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</si>
  <si>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</si>
  <si>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</si>
  <si>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</si>
  <si>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</si>
  <si>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</si>
  <si>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</si>
  <si>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</si>
  <si>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</si>
  <si>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</si>
  <si>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</si>
  <si>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</si>
  <si>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</si>
  <si>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</si>
  <si>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</si>
  <si>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</si>
  <si>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</si>
  <si>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</si>
  <si>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</si>
  <si>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</si>
  <si>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</si>
  <si>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</si>
  <si>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</si>
  <si>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</si>
  <si>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</si>
  <si>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</si>
  <si>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</si>
  <si>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</si>
  <si>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</si>
  <si>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</si>
  <si>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</si>
  <si>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</si>
  <si>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</si>
  <si>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</si>
  <si>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</si>
  <si>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</si>
  <si>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</si>
  <si>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</si>
  <si>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</si>
  <si>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</si>
  <si>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</si>
  <si>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</si>
  <si>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</si>
  <si>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</si>
  <si>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</si>
  <si>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</si>
  <si>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</si>
  <si>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</si>
  <si>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</si>
  <si>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</si>
  <si>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</si>
  <si>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</si>
  <si>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</si>
  <si>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</si>
  <si>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</si>
  <si>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</si>
  <si>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</si>
  <si>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</si>
  <si>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</si>
  <si>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</si>
  <si>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</si>
  <si>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</si>
  <si>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</si>
  <si>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</si>
  <si>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</si>
  <si>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</si>
  <si>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</si>
  <si>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</si>
  <si>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</si>
  <si>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</si>
  <si>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</si>
  <si>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</si>
  <si>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</si>
  <si>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</si>
  <si>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</si>
  <si>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</si>
  <si>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</si>
  <si>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</si>
  <si>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</si>
  <si>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</si>
  <si>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</si>
  <si>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</si>
  <si>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</si>
  <si>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</si>
  <si>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</si>
  <si>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</si>
  <si>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</si>
  <si>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</si>
  <si>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</si>
  <si>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</si>
  <si>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</si>
  <si>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</si>
  <si>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</si>
  <si>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</si>
  <si>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</si>
  <si>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</si>
  <si>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</si>
  <si>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</si>
  <si>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</si>
  <si>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</si>
  <si>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</si>
  <si>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</si>
  <si>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</si>
  <si>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</si>
  <si>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</si>
  <si>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</si>
  <si>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</si>
  <si>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</si>
  <si>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</si>
  <si>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</si>
  <si>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</si>
  <si>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</si>
  <si>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</si>
  <si>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</si>
  <si>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</si>
  <si>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</si>
  <si>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</si>
  <si>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</si>
  <si>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</si>
  <si>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</si>
  <si>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</si>
  <si>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</si>
  <si>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</si>
  <si>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</si>
  <si>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</si>
  <si>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</si>
  <si>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</si>
  <si>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</si>
  <si>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</si>
  <si>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</si>
  <si>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</si>
  <si>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</si>
  <si>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</si>
  <si>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</si>
  <si>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</si>
  <si>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</si>
  <si>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</si>
  <si>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</si>
  <si>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</si>
  <si>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</si>
  <si>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</si>
  <si>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</si>
  <si>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</si>
  <si>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</si>
  <si>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</si>
  <si>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</si>
  <si>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</si>
  <si>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</si>
  <si>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</si>
  <si>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</si>
  <si>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</si>
  <si>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</si>
  <si>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</si>
  <si>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</si>
  <si>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</si>
  <si>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</si>
  <si>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</si>
  <si>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</si>
  <si>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</si>
  <si>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</si>
  <si>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</si>
  <si>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</si>
  <si>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</si>
  <si>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</si>
  <si>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</si>
  <si>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</si>
  <si>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</si>
  <si>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</si>
  <si>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</si>
  <si>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</si>
  <si>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</si>
  <si>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</si>
  <si>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</si>
  <si>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</si>
  <si>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</si>
  <si>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</si>
  <si>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</si>
  <si>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</si>
  <si>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</si>
  <si>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</si>
  <si>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</si>
  <si>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</si>
  <si>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</si>
  <si>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</si>
  <si>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</si>
  <si>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</si>
  <si>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</si>
  <si>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</si>
  <si>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</si>
  <si>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</si>
  <si>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</si>
  <si>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</si>
  <si>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</si>
  <si>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</si>
  <si>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</si>
  <si>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</si>
  <si>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</si>
  <si>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</si>
  <si>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</si>
  <si>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</si>
  <si>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</si>
  <si>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</si>
  <si>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</si>
  <si>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</si>
  <si>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</si>
  <si>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</si>
  <si>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</si>
  <si>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</si>
  <si>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</si>
  <si>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</si>
  <si>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</si>
  <si>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</si>
  <si>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</si>
  <si>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</si>
  <si>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</si>
  <si>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</si>
  <si>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</si>
  <si>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</si>
  <si>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</si>
  <si>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</si>
  <si>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</si>
  <si>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</si>
  <si>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</si>
  <si>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</si>
  <si>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</si>
  <si>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</si>
  <si>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</si>
  <si>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</si>
  <si>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</si>
  <si>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</si>
  <si>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</si>
  <si>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</si>
  <si>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</si>
  <si>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</si>
  <si>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</si>
  <si>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</si>
  <si>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</si>
  <si>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</si>
  <si>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</si>
  <si>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</si>
  <si>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</si>
  <si>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</si>
  <si>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</si>
  <si>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</si>
  <si>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</si>
  <si>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</si>
  <si>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</si>
  <si>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</si>
  <si>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</si>
  <si>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</si>
  <si>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</si>
  <si>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</si>
  <si>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</si>
  <si>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</si>
  <si>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</si>
  <si>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</si>
  <si>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</si>
  <si>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</si>
  <si>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</si>
  <si>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</si>
  <si>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</si>
  <si>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</si>
  <si>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</si>
  <si>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</si>
  <si>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</si>
  <si>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</si>
  <si>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</si>
  <si>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</si>
  <si>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</si>
  <si>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</si>
  <si>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</si>
  <si>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</si>
  <si>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</si>
  <si>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</si>
  <si>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</si>
  <si>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</si>
  <si>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</si>
  <si>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</si>
  <si>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</si>
  <si>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</si>
  <si>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</si>
  <si>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</si>
  <si>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</si>
  <si>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</si>
  <si>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</si>
  <si>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</si>
  <si>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</si>
  <si>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</si>
  <si>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</si>
  <si>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</si>
  <si>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</si>
  <si>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</si>
  <si>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</si>
  <si>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</si>
  <si>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</si>
  <si>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</si>
  <si>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</si>
  <si>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</si>
  <si>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</si>
  <si>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</si>
  <si>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</si>
  <si>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</si>
  <si>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</si>
  <si>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</si>
  <si>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</si>
  <si>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</si>
  <si>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</si>
  <si>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</si>
  <si>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</si>
  <si>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</si>
  <si>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</si>
  <si>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</si>
  <si>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</si>
  <si>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</si>
  <si>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</si>
  <si>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</si>
  <si>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</si>
  <si>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</si>
  <si>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</si>
  <si>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</si>
  <si>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</si>
  <si>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</si>
  <si>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</si>
  <si>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</si>
  <si>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</si>
  <si>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</si>
  <si>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</si>
  <si>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</si>
  <si>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</si>
  <si>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</si>
  <si>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</si>
  <si>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</si>
  <si>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</si>
  <si>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</si>
  <si>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</si>
  <si>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</si>
  <si>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</si>
  <si>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</si>
  <si>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</si>
  <si>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</si>
  <si>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</si>
  <si>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</si>
  <si>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</si>
  <si>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</si>
  <si>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</si>
  <si>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</si>
  <si>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</si>
  <si>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</si>
  <si>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</si>
  <si>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</si>
  <si>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</si>
  <si>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</si>
  <si>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</si>
  <si>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</si>
  <si>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</si>
  <si>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</si>
  <si>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</si>
  <si>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</si>
  <si>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</si>
  <si>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</si>
  <si>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</si>
  <si>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</si>
  <si>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</si>
  <si>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</si>
  <si>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</si>
  <si>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</si>
  <si>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</si>
  <si>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</si>
  <si>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</si>
  <si>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</si>
  <si>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</si>
  <si>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</si>
  <si>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</si>
  <si>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</si>
  <si>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</si>
  <si>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</si>
  <si>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</si>
  <si>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</si>
  <si>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</si>
  <si>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</si>
  <si>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</si>
  <si>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</si>
  <si>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</si>
  <si>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</si>
  <si>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</si>
  <si>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</si>
  <si>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</si>
  <si>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</si>
  <si>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</si>
  <si>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</si>
  <si>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</si>
  <si>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</si>
  <si>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</si>
  <si>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</si>
  <si>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</si>
  <si>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</si>
  <si>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</si>
  <si>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</si>
  <si>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</si>
  <si>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</si>
  <si>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</si>
  <si>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</si>
  <si>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</si>
  <si>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</si>
  <si>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</si>
  <si>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</si>
  <si>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</si>
  <si>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</si>
  <si>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</si>
  <si>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</si>
  <si>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</si>
  <si>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</si>
  <si>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</si>
  <si>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</si>
  <si>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</si>
  <si>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</si>
  <si>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</si>
  <si>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</si>
  <si>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</si>
  <si>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</si>
  <si>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</si>
  <si>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</si>
  <si>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</si>
  <si>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</si>
  <si>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</si>
  <si>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</si>
  <si>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</si>
  <si>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</si>
  <si>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</si>
  <si>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</si>
  <si>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</si>
  <si>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</si>
  <si>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</si>
  <si>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</si>
  <si>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</si>
  <si>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</si>
  <si>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</si>
  <si>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</si>
  <si>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</si>
  <si>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</si>
  <si>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</si>
  <si>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</si>
  <si>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</si>
  <si>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</si>
  <si>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</si>
  <si>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</si>
  <si>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</si>
  <si>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</si>
  <si>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</si>
  <si>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</si>
  <si>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</si>
  <si>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</si>
  <si>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</si>
  <si>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</si>
  <si>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</si>
  <si>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</si>
  <si>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</si>
  <si>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</si>
  <si>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</si>
  <si>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</si>
  <si>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</si>
  <si>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</si>
  <si>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</si>
  <si>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</si>
  <si>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</si>
  <si>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</si>
  <si>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</si>
  <si>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</si>
  <si>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</si>
  <si>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</si>
  <si>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</si>
  <si>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</si>
  <si>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</si>
  <si>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</si>
  <si>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</si>
  <si>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</si>
  <si>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</si>
  <si>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</si>
  <si>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</si>
  <si>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</si>
  <si>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</si>
  <si>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</si>
  <si>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</si>
  <si>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</si>
  <si>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</si>
  <si>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</si>
  <si>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</si>
  <si>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</si>
  <si>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</si>
  <si>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</si>
  <si>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</si>
  <si>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</si>
  <si>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</si>
  <si>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</si>
  <si>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</si>
  <si>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</si>
  <si>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</si>
  <si>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</si>
  <si>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</si>
  <si>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</si>
  <si>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</si>
  <si>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</si>
  <si>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</si>
  <si>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</si>
  <si>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</si>
  <si>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</si>
  <si>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</si>
  <si>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</si>
  <si>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</si>
  <si>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</si>
  <si>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</si>
  <si>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</si>
  <si>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</si>
  <si>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</si>
  <si>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</si>
  <si>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</si>
  <si>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</si>
  <si>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</si>
  <si>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</si>
  <si>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</si>
  <si>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</si>
  <si>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</si>
  <si>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</si>
  <si>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</si>
  <si>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</si>
  <si>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</si>
  <si>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</si>
  <si>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</si>
  <si>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</si>
  <si>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</si>
  <si>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</si>
  <si>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</si>
  <si>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</si>
  <si>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</si>
  <si>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</si>
  <si>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</si>
  <si>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</si>
  <si>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</si>
  <si>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</si>
  <si>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</si>
  <si>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</si>
  <si>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</si>
  <si>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</si>
  <si>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</si>
  <si>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</si>
  <si>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</si>
  <si>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</si>
  <si>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</si>
  <si>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</si>
  <si>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</si>
  <si>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</si>
  <si>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</si>
  <si>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</si>
  <si>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</si>
  <si>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</si>
  <si>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</si>
  <si>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</si>
  <si>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</si>
  <si>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</si>
  <si>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</si>
  <si>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</si>
  <si>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</si>
  <si>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</si>
  <si>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</si>
  <si>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</si>
  <si>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</si>
  <si>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</si>
  <si>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</si>
  <si>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</si>
  <si>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</si>
  <si>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</si>
  <si>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</si>
  <si>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</si>
  <si>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</si>
  <si>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</si>
  <si>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</si>
  <si>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</si>
  <si>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</si>
  <si>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</si>
  <si>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</si>
  <si>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</si>
  <si>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</si>
  <si>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</si>
  <si>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</si>
  <si>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</si>
  <si>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</si>
  <si>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</si>
  <si>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</si>
  <si>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</si>
  <si>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</si>
  <si>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</si>
  <si>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</si>
  <si>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</si>
  <si>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</si>
  <si>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</si>
  <si>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</si>
  <si>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</si>
  <si>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</si>
  <si>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</si>
  <si>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</si>
  <si>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</si>
  <si>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</si>
  <si>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</si>
  <si>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</si>
  <si>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</si>
  <si>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</si>
  <si>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</si>
  <si>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</si>
  <si>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</si>
  <si>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</si>
  <si>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</si>
  <si>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</si>
  <si>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</si>
  <si>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</si>
  <si>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</si>
  <si>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</si>
  <si>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</si>
  <si>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</si>
  <si>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</si>
  <si>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</si>
  <si>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</si>
  <si>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</si>
  <si>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</si>
  <si>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</si>
  <si>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</si>
  <si>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</si>
  <si>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</si>
  <si>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</si>
  <si>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</si>
  <si>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</si>
  <si>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</si>
  <si>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</si>
  <si>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</si>
  <si>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</si>
  <si>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</si>
  <si>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</si>
  <si>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</si>
  <si>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</si>
  <si>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</si>
  <si>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</si>
  <si>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</si>
  <si>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</si>
  <si>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</si>
  <si>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</si>
  <si>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</si>
  <si>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</si>
  <si>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</si>
  <si>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</si>
  <si>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</si>
  <si>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</si>
  <si>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</si>
  <si>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</si>
  <si>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</si>
  <si>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</si>
  <si>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</si>
  <si>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</si>
  <si>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</si>
  <si>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</si>
  <si>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</si>
  <si>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</si>
  <si>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</si>
  <si>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</si>
  <si>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</si>
  <si>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</si>
  <si>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</si>
  <si>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</si>
  <si>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</si>
  <si>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</si>
  <si>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</si>
  <si>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</si>
  <si>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</si>
  <si>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</si>
  <si>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</si>
  <si>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</si>
  <si>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</si>
  <si>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</si>
  <si>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</si>
  <si>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</si>
  <si>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</si>
  <si>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</si>
  <si>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</si>
  <si>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</si>
  <si>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</si>
  <si>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</si>
  <si>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</si>
  <si>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</si>
  <si>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</si>
  <si>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</si>
  <si>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</si>
  <si>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</si>
  <si>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</si>
  <si>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</si>
  <si>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</si>
  <si>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</si>
  <si>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</si>
  <si>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</si>
  <si>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</si>
  <si>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</si>
  <si>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</si>
  <si>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</si>
  <si>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</si>
  <si>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</si>
  <si>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</si>
  <si>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</si>
  <si>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</si>
  <si>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</si>
  <si>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</si>
  <si>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</si>
  <si>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</si>
  <si>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</si>
  <si>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</si>
  <si>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</si>
  <si>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</si>
  <si>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</si>
  <si>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</si>
  <si>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</si>
  <si>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</si>
  <si>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</si>
  <si>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</si>
  <si>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</si>
  <si>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</si>
  <si>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</si>
  <si>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</si>
  <si>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</si>
  <si>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</si>
  <si>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</si>
  <si>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</si>
  <si>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</si>
  <si>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</si>
  <si>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</si>
  <si>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</si>
  <si>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</si>
  <si>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</si>
  <si>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</si>
  <si>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</si>
  <si>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</si>
  <si>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</si>
  <si>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</si>
  <si>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</si>
  <si>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</si>
  <si>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</si>
  <si>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</si>
  <si>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</si>
  <si>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</si>
  <si>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</si>
  <si>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</si>
  <si>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</si>
  <si>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</si>
  <si>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</si>
  <si>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</si>
  <si>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</si>
  <si>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</si>
  <si>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</si>
  <si>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</si>
  <si>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</si>
  <si>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</si>
  <si>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</si>
  <si>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</si>
  <si>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</si>
  <si>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</si>
  <si>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</si>
  <si>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</si>
  <si>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</si>
  <si>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</si>
  <si>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</si>
  <si>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</si>
  <si>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</si>
  <si>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</si>
  <si>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</si>
  <si>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</si>
  <si>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</si>
  <si>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</si>
  <si>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</si>
  <si>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</si>
  <si>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</si>
  <si>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</si>
  <si>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</si>
  <si>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</si>
  <si>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</si>
  <si>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</si>
  <si>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</si>
  <si>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</si>
  <si>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</si>
  <si>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</si>
  <si>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</si>
  <si>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</si>
  <si>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</si>
  <si>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</si>
  <si>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</si>
  <si>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</si>
  <si>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</si>
  <si>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</si>
  <si>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</si>
  <si>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</si>
  <si>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</si>
  <si>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</si>
  <si>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</si>
  <si>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</si>
  <si>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</si>
  <si>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</si>
  <si>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</si>
  <si>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</si>
  <si>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</si>
  <si>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</si>
  <si>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</si>
  <si>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</si>
  <si>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</si>
  <si>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</si>
  <si>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</si>
  <si>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</si>
  <si>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</si>
  <si>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</si>
  <si>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</si>
  <si>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</si>
  <si>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</si>
  <si>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</si>
  <si>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</si>
  <si>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</si>
  <si>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</si>
  <si>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</si>
  <si>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</si>
  <si>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</si>
  <si>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</si>
  <si>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</si>
  <si>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</si>
  <si>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</si>
  <si>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</si>
  <si>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</si>
  <si>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</si>
  <si>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</si>
  <si>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</si>
  <si>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</si>
  <si>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</si>
  <si>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</si>
  <si>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</si>
  <si>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</si>
  <si>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</si>
  <si>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</si>
  <si>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</si>
  <si>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</si>
  <si>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</si>
  <si>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</si>
  <si>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</si>
  <si>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</si>
  <si>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</si>
  <si>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</si>
  <si>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</si>
  <si>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</si>
  <si>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</si>
  <si>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</si>
  <si>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</si>
  <si>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</si>
  <si>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</si>
  <si>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</si>
  <si>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</si>
  <si>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</si>
  <si>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</si>
  <si>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</si>
  <si>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</si>
  <si>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</si>
  <si>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</si>
  <si>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</si>
  <si>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</si>
  <si>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</si>
  <si>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</si>
  <si>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</si>
  <si>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</si>
  <si>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</si>
  <si>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</si>
  <si>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</si>
  <si>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</si>
  <si>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</si>
  <si>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</si>
  <si>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</si>
  <si>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</si>
  <si>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</si>
  <si>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</si>
  <si>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</si>
  <si>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</si>
  <si>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</si>
  <si>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</si>
  <si>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</si>
  <si>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</si>
  <si>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</si>
  <si>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</si>
  <si>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</si>
  <si>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</si>
  <si>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</si>
  <si>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</si>
  <si>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</si>
  <si>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</si>
  <si>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</si>
  <si>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</si>
  <si>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</si>
  <si>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</si>
  <si>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</si>
  <si>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</si>
  <si>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</si>
  <si>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</si>
  <si>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</si>
  <si>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</si>
  <si>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</si>
  <si>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</si>
  <si>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</si>
  <si>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</si>
  <si>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</si>
  <si>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</si>
  <si>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</si>
  <si>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</si>
  <si>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</si>
  <si>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</si>
  <si>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</si>
  <si>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</si>
  <si>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</si>
  <si>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</si>
  <si>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</si>
  <si>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</si>
  <si>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</si>
  <si>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</si>
  <si>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</si>
  <si>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</si>
  <si>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</si>
  <si>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</si>
  <si>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</si>
  <si>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</si>
  <si>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</si>
  <si>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</si>
  <si>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</si>
  <si>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</si>
  <si>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</si>
  <si>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</si>
  <si>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</si>
  <si>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</si>
  <si>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</si>
  <si>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</si>
  <si>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</si>
  <si>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</si>
  <si>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</si>
  <si>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</si>
  <si>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</si>
  <si>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</si>
  <si>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</si>
  <si>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</si>
  <si>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</si>
  <si>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</si>
  <si>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</si>
  <si>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</si>
  <si>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</si>
  <si>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</si>
  <si>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</si>
  <si>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</si>
  <si>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</si>
  <si>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</si>
  <si>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</si>
  <si>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</si>
  <si>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</si>
  <si>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</si>
  <si>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</si>
  <si>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</si>
  <si>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</si>
  <si>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</si>
  <si>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</si>
  <si>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</si>
  <si>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</si>
  <si>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</si>
  <si>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</si>
  <si>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</si>
  <si>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</si>
  <si>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</si>
  <si>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</si>
  <si>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</si>
  <si>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</si>
  <si>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</si>
  <si>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</si>
  <si>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</si>
  <si>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</si>
  <si>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</si>
  <si>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</si>
  <si>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</si>
  <si>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</si>
  <si>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</si>
  <si>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</si>
  <si>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</si>
  <si>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</si>
  <si>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</si>
  <si>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</si>
  <si>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</si>
  <si>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</si>
  <si>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</si>
  <si>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</si>
  <si>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</si>
  <si>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</si>
  <si>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</si>
  <si>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</si>
  <si>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</si>
  <si>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</si>
  <si>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</si>
  <si>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</si>
  <si>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</si>
  <si>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</si>
  <si>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</si>
  <si>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</si>
  <si>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</si>
  <si>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</si>
  <si>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</si>
  <si>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</si>
  <si>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</si>
  <si>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</si>
  <si>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</si>
  <si>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</si>
  <si>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</si>
  <si>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</si>
  <si>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</si>
  <si>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</si>
  <si>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</si>
  <si>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</si>
  <si>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</si>
  <si>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</si>
  <si>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</si>
  <si>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</si>
  <si>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</si>
  <si>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</si>
  <si>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</si>
  <si>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</si>
  <si>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</si>
  <si>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</si>
  <si>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</si>
  <si>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</si>
  <si>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</si>
  <si>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</si>
  <si>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</si>
  <si>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</si>
  <si>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</si>
  <si>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</si>
  <si>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</si>
  <si>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</si>
  <si>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</si>
  <si>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</si>
  <si>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</si>
  <si>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</si>
  <si>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</si>
  <si>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</si>
  <si>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</si>
  <si>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</si>
  <si>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</si>
  <si>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</si>
  <si>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</si>
  <si>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</si>
  <si>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</si>
  <si>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</si>
  <si>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</si>
  <si>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</si>
  <si>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</si>
  <si>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</si>
  <si>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</si>
  <si>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</si>
  <si>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</si>
  <si>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</si>
  <si>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</si>
  <si>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</si>
  <si>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</si>
  <si>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</si>
  <si>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</si>
  <si>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</si>
  <si>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</si>
  <si>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</si>
  <si>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</si>
  <si>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</si>
  <si>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</si>
  <si>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</si>
  <si>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</si>
  <si>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</si>
  <si>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</si>
  <si>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</si>
  <si>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</si>
  <si>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</si>
  <si>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</si>
  <si>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</si>
  <si>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</si>
  <si>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</si>
  <si>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</si>
  <si>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</si>
  <si>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</si>
  <si>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</si>
  <si>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</si>
  <si>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</si>
  <si>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</si>
  <si>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</si>
  <si>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</si>
  <si>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</si>
  <si>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</si>
  <si>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</si>
  <si>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</si>
  <si>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</si>
  <si>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</si>
  <si>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</si>
  <si>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</si>
  <si>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</si>
  <si>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</si>
  <si>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</si>
  <si>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</si>
  <si>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</si>
  <si>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</si>
  <si>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</si>
  <si>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</si>
  <si>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</si>
  <si>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</si>
  <si>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</si>
  <si>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</si>
  <si>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</si>
  <si>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</si>
  <si>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</si>
  <si>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</si>
  <si>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</si>
  <si>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</si>
  <si>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</si>
  <si>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</si>
  <si>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</si>
  <si>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</si>
  <si>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</si>
  <si>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</si>
  <si>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</si>
  <si>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</si>
  <si>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</si>
  <si>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</si>
  <si>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</si>
  <si>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</si>
  <si>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</si>
  <si>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</si>
  <si>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</si>
  <si>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</si>
  <si>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</si>
  <si>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</si>
  <si>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</si>
  <si>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</si>
  <si>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</si>
  <si>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</si>
  <si>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</si>
  <si>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</si>
  <si>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</si>
  <si>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</si>
  <si>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</si>
  <si>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</si>
  <si>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</si>
  <si>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</si>
  <si>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</si>
  <si>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</si>
  <si>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</si>
  <si>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</si>
  <si>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</si>
  <si>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</si>
  <si>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</si>
  <si>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</si>
  <si>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</si>
  <si>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</si>
  <si>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</si>
  <si>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</si>
  <si>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</si>
  <si>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</si>
  <si>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</si>
  <si>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</si>
  <si>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</si>
  <si>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</si>
  <si>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</si>
  <si>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</si>
  <si>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</si>
  <si>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</si>
  <si>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</si>
  <si>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</si>
  <si>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</si>
  <si>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</si>
  <si>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</si>
  <si>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</si>
  <si>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</si>
  <si>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</si>
  <si>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</si>
  <si>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</si>
  <si>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</si>
  <si>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</si>
  <si>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</si>
  <si>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</si>
  <si>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</si>
  <si>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</si>
  <si>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</si>
  <si>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</si>
  <si>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</si>
  <si>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</si>
  <si>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</si>
  <si>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</si>
  <si>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</si>
  <si>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</si>
  <si>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</si>
  <si>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</si>
  <si>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</si>
  <si>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</si>
  <si>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</si>
  <si>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</si>
  <si>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</si>
  <si>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</si>
  <si>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</si>
  <si>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</si>
  <si>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</si>
  <si>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</si>
  <si>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</si>
  <si>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</si>
  <si>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</si>
  <si>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</si>
  <si>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</si>
  <si>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</si>
  <si>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</si>
  <si>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</si>
  <si>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</si>
  <si>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</si>
  <si>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</si>
  <si>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</si>
  <si>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</si>
  <si>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</si>
  <si>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</si>
  <si>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</si>
  <si>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</si>
  <si>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</si>
  <si>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</si>
  <si>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</si>
  <si>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</si>
  <si>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</si>
  <si>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</si>
  <si>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</si>
  <si>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</si>
  <si>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</si>
  <si>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</si>
  <si>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</si>
  <si>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</si>
  <si>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</si>
  <si>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</si>
  <si>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</si>
  <si>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</si>
  <si>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</si>
  <si>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</si>
  <si>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</si>
  <si>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</si>
  <si>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</si>
  <si>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</si>
  <si>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</si>
  <si>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</si>
  <si>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</si>
  <si>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</si>
  <si>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</si>
  <si>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</si>
  <si>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</si>
  <si>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</si>
  <si>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</si>
  <si>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</si>
  <si>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</si>
  <si>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</si>
  <si>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</si>
  <si>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</si>
  <si>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</si>
  <si>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</si>
  <si>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</si>
  <si>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</si>
  <si>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</si>
  <si>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</si>
  <si>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</si>
  <si>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</si>
  <si>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</si>
  <si>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</si>
  <si>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</si>
  <si>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</si>
  <si>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</si>
  <si>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</si>
  <si>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</si>
  <si>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</si>
  <si>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</si>
  <si>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</si>
  <si>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</si>
  <si>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</si>
  <si>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</si>
  <si>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</si>
  <si>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</si>
  <si>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</si>
  <si>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</si>
  <si>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</si>
  <si>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</si>
  <si>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</si>
  <si>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</si>
  <si>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</si>
  <si>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</si>
  <si>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</si>
  <si>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</si>
  <si>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</si>
  <si>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</si>
  <si>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</si>
  <si>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</si>
  <si>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</si>
  <si>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</si>
  <si>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</si>
  <si>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</si>
  <si>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</si>
  <si>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</si>
  <si>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</si>
  <si>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</si>
  <si>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</si>
  <si>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</si>
  <si>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</si>
  <si>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</si>
  <si>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</si>
  <si>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</si>
  <si>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</si>
  <si>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</si>
  <si>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</si>
  <si>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</si>
  <si>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</si>
  <si>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</si>
  <si>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</si>
  <si>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</si>
  <si>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</si>
  <si>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</si>
  <si>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</si>
  <si>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</si>
  <si>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</si>
  <si>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</si>
  <si>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</si>
  <si>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</si>
  <si>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</si>
  <si>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</si>
  <si>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</si>
  <si>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</si>
  <si>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</si>
  <si>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</si>
  <si>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</si>
  <si>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</si>
  <si>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</si>
  <si>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</si>
  <si>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</si>
  <si>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</si>
  <si>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</si>
  <si>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</si>
  <si>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</si>
  <si>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</si>
  <si>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</si>
  <si>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</si>
  <si>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</si>
  <si>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</si>
  <si>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</si>
  <si>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</si>
  <si>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</si>
  <si>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</si>
  <si>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</si>
  <si>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</si>
  <si>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</si>
  <si>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</si>
  <si>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</si>
  <si>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</si>
  <si>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</si>
  <si>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</si>
  <si>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</si>
  <si>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</si>
  <si>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</si>
  <si>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</si>
  <si>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</si>
  <si>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</si>
  <si>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</si>
  <si>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</si>
  <si>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</si>
  <si>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</si>
  <si>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</si>
  <si>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</si>
  <si>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</si>
  <si>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</si>
  <si>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</si>
  <si>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</si>
  <si>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</si>
  <si>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</si>
  <si>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</si>
  <si>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</si>
  <si>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</si>
  <si>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</si>
  <si>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</si>
  <si>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</si>
  <si>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</si>
  <si>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</si>
  <si>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</si>
  <si>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</si>
  <si>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</si>
  <si>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</si>
  <si>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</si>
  <si>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</si>
  <si>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</si>
  <si>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</si>
  <si>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</si>
  <si>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</si>
  <si>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</si>
  <si>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</si>
  <si>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</si>
  <si>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</si>
  <si>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</si>
  <si>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</si>
  <si>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</si>
  <si>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</si>
  <si>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</si>
  <si>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</si>
  <si>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</si>
  <si>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</si>
  <si>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</si>
  <si>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</si>
  <si>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</si>
  <si>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</si>
  <si>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</si>
  <si>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</si>
  <si>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</si>
  <si>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</si>
  <si>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</si>
  <si>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</si>
  <si>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</si>
  <si>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</si>
  <si>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</si>
  <si>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</si>
  <si>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</si>
  <si>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</si>
  <si>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</si>
  <si>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</si>
  <si>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</si>
  <si>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</si>
  <si>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</si>
  <si>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</si>
  <si>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</si>
  <si>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</si>
  <si>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</si>
  <si>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</si>
  <si>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</si>
  <si>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</si>
  <si>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</si>
  <si>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</si>
  <si>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</si>
  <si>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</si>
  <si>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</si>
  <si>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</si>
  <si>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</si>
  <si>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</si>
  <si>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</si>
  <si>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</si>
  <si>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</si>
  <si>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</si>
  <si>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</si>
  <si>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</si>
  <si>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</si>
  <si>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</si>
  <si>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</si>
  <si>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</si>
  <si>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</si>
  <si>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</si>
  <si>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</si>
  <si>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</si>
  <si>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</si>
  <si>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</si>
  <si>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</si>
  <si>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</si>
  <si>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</si>
  <si>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</si>
  <si>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</si>
  <si>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</si>
  <si>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</si>
  <si>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</si>
  <si>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</si>
  <si>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</si>
  <si>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</si>
  <si>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</si>
  <si>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</si>
  <si>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</si>
  <si>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</si>
  <si>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</si>
  <si>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</si>
  <si>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</si>
  <si>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</si>
  <si>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</si>
  <si>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</si>
  <si>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</si>
  <si>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</si>
  <si>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</si>
  <si>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</si>
  <si>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</si>
  <si>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</si>
  <si>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</si>
  <si>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</si>
  <si>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</si>
  <si>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</si>
  <si>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</si>
  <si>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</si>
  <si>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</si>
  <si>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</si>
  <si>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</si>
  <si>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</si>
  <si>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</si>
  <si>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</si>
  <si>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</si>
  <si>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</si>
  <si>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</si>
  <si>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</si>
  <si>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</si>
  <si>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</si>
  <si>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</si>
  <si>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</si>
  <si>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</si>
  <si>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</si>
  <si>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</si>
  <si>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</si>
  <si>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</si>
  <si>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</si>
  <si>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</si>
  <si>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</si>
  <si>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</si>
  <si>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</si>
  <si>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</si>
  <si>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</si>
  <si>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</si>
  <si>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</si>
  <si>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</si>
  <si>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</si>
  <si>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</si>
  <si>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</si>
  <si>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</si>
  <si>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</si>
  <si>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</si>
  <si>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</si>
  <si>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</si>
  <si>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</si>
  <si>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</si>
  <si>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</si>
  <si>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</si>
  <si>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</si>
  <si>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</si>
  <si>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</si>
  <si>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</si>
  <si>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</si>
  <si>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</si>
  <si>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</si>
  <si>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</si>
  <si>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</si>
  <si>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</si>
  <si>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</si>
  <si>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</si>
  <si>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</si>
  <si>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</si>
  <si>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</si>
  <si>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</si>
  <si>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</si>
  <si>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</si>
  <si>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</si>
  <si>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</si>
  <si>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</si>
  <si>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</si>
  <si>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</si>
  <si>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</si>
  <si>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</si>
  <si>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</si>
  <si>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</si>
  <si>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</si>
  <si>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</si>
  <si>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</si>
  <si>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</si>
  <si>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</si>
  <si>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</si>
  <si>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</si>
  <si>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</si>
  <si>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</si>
  <si>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</si>
  <si>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</si>
  <si>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</si>
  <si>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</si>
  <si>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</si>
  <si>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</si>
  <si>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</si>
  <si>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</si>
  <si>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</si>
  <si>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</si>
  <si>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</si>
  <si>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</si>
  <si>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</si>
  <si>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</si>
  <si>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</si>
  <si>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</si>
  <si>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</si>
  <si>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</si>
  <si>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</si>
  <si>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</si>
  <si>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</si>
  <si>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</si>
  <si>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</si>
  <si>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</si>
  <si>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</si>
  <si>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</si>
  <si>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</si>
  <si>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</si>
  <si>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</si>
  <si>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</si>
  <si>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</si>
  <si>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</si>
  <si>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</si>
  <si>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</si>
  <si>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</si>
  <si>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</si>
  <si>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</si>
  <si>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</si>
  <si>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</si>
  <si>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</si>
  <si>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</si>
  <si>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</si>
  <si>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</si>
  <si>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</si>
  <si>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</si>
  <si>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</si>
  <si>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</si>
  <si>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</si>
  <si>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</si>
  <si>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</si>
  <si>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</si>
  <si>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</si>
  <si>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</si>
  <si>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</si>
  <si>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</si>
  <si>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</si>
  <si>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</si>
  <si>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</si>
  <si>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</si>
  <si>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</si>
  <si>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</si>
  <si>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</si>
  <si>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</si>
  <si>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</si>
  <si>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</si>
  <si>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</si>
  <si>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</si>
  <si>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</si>
  <si>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</si>
  <si>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</si>
  <si>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</si>
  <si>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</si>
  <si>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</si>
  <si>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</si>
  <si>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</si>
  <si>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</si>
  <si>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</si>
  <si>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</si>
  <si>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</si>
  <si>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</si>
  <si>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</si>
  <si>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</si>
  <si>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</si>
  <si>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</si>
  <si>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</si>
  <si>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</si>
  <si>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</si>
  <si>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</si>
  <si>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</si>
  <si>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</si>
  <si>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</si>
  <si>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</si>
  <si>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</si>
  <si>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</si>
  <si>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</si>
  <si>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</si>
  <si>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</si>
  <si>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</si>
  <si>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</si>
  <si>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</si>
  <si>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</si>
  <si>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</si>
  <si>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</si>
  <si>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</si>
  <si>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</si>
  <si>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</si>
  <si>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</si>
  <si>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</si>
  <si>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</si>
  <si>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</si>
  <si>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</si>
  <si>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</si>
  <si>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</si>
  <si>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</si>
  <si>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</si>
  <si>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</si>
  <si>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</si>
  <si>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</si>
  <si>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</si>
  <si>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</si>
  <si>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</si>
  <si>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</si>
  <si>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</si>
  <si>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</si>
  <si>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</si>
  <si>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</si>
  <si>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</si>
  <si>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</si>
  <si>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</si>
  <si>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</si>
  <si>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</si>
  <si>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</si>
  <si>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</si>
  <si>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</si>
  <si>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</si>
  <si>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</si>
  <si>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</si>
  <si>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</si>
  <si>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</si>
  <si>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</si>
  <si>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</si>
  <si>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</si>
  <si>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</si>
  <si>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</si>
  <si>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</si>
  <si>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</si>
  <si>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</si>
  <si>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</si>
  <si>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</si>
  <si>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</si>
  <si>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</si>
  <si>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</si>
  <si>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</si>
  <si>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</si>
  <si>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</si>
  <si>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</si>
  <si>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</si>
  <si>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</si>
  <si>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</si>
  <si>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</si>
  <si>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</si>
  <si>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</si>
  <si>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</si>
  <si>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</si>
  <si>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</si>
  <si>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</si>
  <si>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</si>
  <si>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</si>
  <si>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</si>
  <si>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</si>
  <si>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</si>
  <si>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</si>
  <si>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</si>
  <si>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</si>
  <si>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</si>
  <si>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</si>
  <si>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</si>
  <si>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</si>
  <si>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</si>
  <si>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</si>
  <si>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</si>
  <si>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</si>
  <si>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</si>
  <si>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</si>
  <si>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</si>
  <si>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</si>
  <si>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</si>
  <si>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</si>
  <si>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</si>
  <si>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</si>
  <si>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</si>
  <si>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</si>
  <si>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</si>
  <si>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</si>
  <si>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</si>
  <si>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</si>
  <si>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</si>
  <si>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</si>
  <si>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</si>
  <si>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</si>
  <si>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</si>
  <si>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</si>
  <si>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</si>
  <si>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</si>
  <si>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</si>
  <si>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</si>
  <si>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</si>
  <si>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</si>
  <si>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</si>
  <si>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</si>
  <si>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</si>
  <si>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</si>
  <si>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</si>
  <si>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</si>
  <si>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</si>
  <si>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</si>
  <si>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</si>
  <si>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</si>
  <si>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</si>
  <si>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</si>
  <si>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</si>
  <si>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</si>
  <si>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</si>
  <si>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</si>
  <si>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</si>
  <si>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</si>
  <si>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</si>
  <si>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</si>
  <si>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</si>
  <si>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</si>
  <si>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</si>
  <si>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</si>
  <si>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</si>
  <si>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</si>
  <si>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</si>
  <si>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</si>
  <si>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</si>
  <si>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</si>
  <si>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</si>
  <si>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</si>
  <si>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</si>
  <si>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</si>
  <si>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</si>
  <si>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</si>
  <si>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</si>
  <si>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</si>
  <si>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</si>
  <si>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</si>
  <si>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</si>
  <si>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</si>
  <si>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</si>
  <si>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</si>
  <si>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</si>
  <si>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</si>
  <si>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</si>
  <si>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</si>
  <si>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</si>
  <si>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</si>
  <si>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</si>
  <si>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</si>
  <si>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</si>
  <si>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</si>
  <si>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</si>
  <si>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</si>
  <si>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</si>
  <si>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</si>
  <si>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</si>
  <si>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</si>
  <si>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</si>
  <si>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</si>
  <si>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</si>
  <si>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</si>
  <si>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</si>
  <si>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</si>
  <si>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</si>
  <si>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</si>
  <si>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</si>
  <si>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</si>
  <si>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</si>
  <si>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</si>
  <si>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</si>
  <si>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</si>
  <si>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</si>
  <si>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</si>
  <si>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</si>
  <si>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</si>
  <si>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</si>
  <si>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</si>
  <si>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</si>
  <si>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</si>
  <si>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</si>
  <si>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</si>
  <si>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</si>
  <si>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</si>
  <si>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</si>
  <si>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</si>
  <si>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</si>
  <si>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</si>
  <si>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</si>
  <si>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</si>
  <si>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</si>
  <si>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</si>
  <si>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</si>
  <si>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</si>
  <si>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</si>
  <si>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</si>
  <si>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</si>
  <si>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</si>
  <si>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</si>
  <si>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</si>
  <si>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</si>
  <si>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</si>
  <si>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</si>
  <si>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</si>
  <si>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</si>
  <si>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</si>
  <si>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</si>
  <si>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</si>
  <si>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</si>
  <si>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</si>
  <si>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</si>
  <si>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</si>
  <si>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</si>
  <si>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</si>
  <si>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</si>
  <si>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</si>
  <si>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</si>
  <si>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</si>
  <si>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</si>
  <si>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</si>
  <si>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</si>
  <si>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</si>
  <si>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</si>
  <si>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</si>
  <si>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</si>
  <si>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</si>
  <si>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</si>
  <si>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</si>
  <si>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</si>
  <si>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</si>
  <si>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</si>
  <si>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</si>
  <si>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</si>
  <si>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</si>
  <si>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</si>
  <si>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</si>
  <si>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</si>
  <si>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</si>
  <si>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</si>
  <si>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</si>
  <si>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</si>
  <si>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</si>
  <si>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</si>
  <si>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</si>
  <si>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</si>
  <si>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</si>
  <si>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</si>
  <si>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</si>
  <si>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</si>
  <si>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</si>
  <si>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</si>
  <si>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</si>
  <si>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</si>
  <si>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</si>
  <si>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</si>
  <si>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</si>
  <si>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</si>
  <si>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</si>
  <si>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</si>
  <si>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</si>
  <si>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</si>
  <si>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</si>
  <si>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</si>
  <si>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</si>
  <si>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</si>
  <si>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</si>
  <si>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</si>
  <si>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</si>
  <si>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</si>
  <si>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</si>
  <si>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</si>
  <si>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</si>
  <si>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</si>
  <si>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</si>
  <si>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</si>
  <si>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</si>
  <si>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</si>
  <si>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</si>
  <si>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</si>
  <si>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</si>
  <si>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</si>
  <si>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</si>
  <si>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</si>
  <si>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</si>
  <si>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</si>
  <si>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</si>
  <si>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</si>
  <si>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</si>
  <si>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</si>
  <si>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</si>
  <si>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</si>
  <si>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</si>
  <si>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</si>
  <si>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</si>
  <si>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</si>
  <si>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</si>
  <si>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</si>
  <si>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</si>
  <si>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</si>
  <si>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</si>
  <si>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</si>
  <si>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</si>
  <si>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</si>
  <si>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</si>
  <si>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</si>
  <si>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</si>
  <si>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</si>
  <si>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</si>
  <si>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</si>
  <si>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</si>
  <si>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</si>
  <si>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</si>
  <si>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</si>
  <si>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</si>
  <si>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</si>
  <si>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</si>
  <si>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</si>
  <si>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</si>
  <si>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</si>
  <si>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</si>
  <si>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</si>
  <si>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</si>
  <si>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</si>
  <si>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</si>
  <si>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</si>
  <si>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</si>
  <si>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</si>
  <si>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</si>
  <si>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</si>
  <si>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</si>
  <si>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</si>
  <si>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</si>
  <si>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</si>
  <si>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</si>
  <si>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</si>
  <si>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</si>
  <si>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</si>
  <si>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</si>
  <si>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</si>
  <si>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</si>
  <si>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</si>
  <si>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</si>
  <si>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</si>
  <si>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</si>
  <si>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</si>
  <si>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</si>
  <si>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</si>
  <si>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</si>
  <si>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</si>
  <si>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</si>
  <si>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</si>
  <si>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</si>
  <si>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</si>
  <si>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</si>
  <si>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</si>
  <si>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</si>
  <si>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</si>
  <si>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</si>
  <si>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</si>
  <si>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</si>
  <si>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</si>
  <si>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</si>
  <si>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</si>
  <si>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</si>
  <si>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</si>
  <si>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</si>
  <si>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</si>
  <si>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</si>
  <si>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</si>
  <si>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</si>
  <si>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</si>
  <si>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</si>
  <si>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</si>
  <si>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</si>
  <si>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</si>
  <si>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</si>
  <si>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</si>
  <si>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</si>
  <si>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</si>
  <si>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</si>
  <si>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</si>
  <si>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</si>
  <si>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</si>
  <si>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</si>
  <si>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</si>
  <si>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</si>
  <si>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</si>
  <si>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</si>
  <si>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</si>
  <si>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</si>
  <si>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</si>
  <si>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</si>
  <si>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</si>
  <si>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</si>
  <si>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</si>
  <si>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</si>
  <si>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</si>
  <si>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</si>
  <si>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</si>
  <si>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</si>
  <si>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</si>
  <si>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</si>
  <si>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</si>
  <si>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</si>
  <si>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</si>
  <si>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</si>
  <si>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</si>
  <si>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</si>
  <si>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</si>
  <si>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</si>
  <si>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</si>
  <si>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</si>
  <si>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</si>
  <si>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</si>
  <si>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</si>
  <si>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</si>
  <si>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</si>
  <si>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</si>
  <si>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</si>
  <si>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</si>
  <si>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</si>
  <si>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</si>
  <si>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</si>
  <si>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</si>
  <si>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</si>
  <si>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</si>
  <si>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</si>
  <si>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</si>
  <si>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</si>
  <si>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</si>
  <si>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</si>
  <si>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</si>
  <si>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</si>
  <si>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</si>
  <si>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</si>
  <si>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</si>
  <si>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</si>
  <si>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</si>
  <si>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</si>
  <si>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</si>
  <si>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</si>
  <si>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</si>
  <si>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</si>
  <si>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</si>
  <si>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</si>
  <si>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</si>
  <si>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</si>
  <si>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</si>
  <si>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</si>
  <si>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</si>
  <si>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</si>
  <si>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</si>
  <si>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</si>
  <si>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</si>
  <si>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</si>
  <si>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</si>
  <si>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</si>
  <si>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</si>
  <si>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</si>
  <si>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</si>
  <si>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</si>
  <si>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</si>
  <si>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</si>
  <si>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</si>
  <si>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</si>
  <si>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</si>
  <si>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</si>
  <si>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</si>
  <si>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</si>
  <si>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</si>
  <si>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</si>
  <si>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</si>
  <si>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</si>
  <si>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</si>
  <si>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</si>
  <si>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</si>
  <si>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</si>
  <si>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</si>
  <si>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</si>
  <si>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</si>
  <si>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</si>
  <si>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</si>
  <si>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</si>
  <si>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</si>
  <si>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</si>
  <si>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</si>
  <si>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</si>
  <si>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</si>
  <si>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</si>
  <si>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</si>
  <si>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</si>
  <si>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</si>
  <si>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</si>
  <si>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</si>
  <si>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</si>
  <si>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</si>
  <si>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</si>
  <si>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</si>
  <si>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</si>
  <si>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</si>
  <si>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</si>
  <si>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</si>
  <si>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</si>
  <si>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</si>
  <si>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</si>
  <si>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</si>
  <si>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</si>
  <si>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</si>
  <si>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</si>
  <si>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</si>
  <si>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</si>
  <si>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</si>
  <si>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</si>
  <si>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</si>
  <si>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</si>
  <si>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</si>
  <si>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</si>
  <si>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</si>
  <si>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</si>
  <si>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</si>
  <si>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</si>
  <si>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</si>
  <si>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</si>
  <si>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</si>
  <si>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</si>
  <si>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</si>
  <si>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</si>
  <si>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</si>
  <si>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</si>
  <si>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</si>
  <si>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</si>
  <si>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</si>
  <si>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</si>
  <si>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</si>
  <si>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</si>
  <si>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</si>
  <si>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</si>
  <si>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</si>
  <si>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</si>
  <si>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</si>
  <si>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</si>
  <si>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</si>
  <si>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</si>
  <si>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</si>
  <si>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</si>
  <si>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</si>
  <si>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</si>
  <si>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</si>
  <si>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</si>
  <si>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</si>
  <si>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</si>
  <si>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</si>
  <si>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</si>
  <si>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</si>
  <si>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</si>
  <si>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</si>
  <si>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</si>
  <si>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</si>
  <si>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</si>
  <si>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</si>
  <si>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</si>
  <si>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</si>
  <si>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</si>
  <si>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</si>
  <si>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</si>
  <si>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</si>
  <si>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</si>
  <si>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</si>
  <si>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</si>
  <si>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</si>
  <si>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</si>
  <si>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</si>
  <si>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</si>
  <si>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</si>
  <si>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</si>
  <si>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</si>
  <si>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</si>
  <si>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</si>
  <si>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</si>
  <si>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</si>
  <si>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</si>
  <si>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</si>
  <si>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</si>
  <si>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</si>
  <si>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</si>
  <si>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</si>
  <si>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</si>
  <si>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</si>
  <si>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</si>
  <si>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</si>
  <si>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</si>
  <si>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</si>
  <si>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</si>
  <si>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</si>
  <si>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</si>
  <si>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</si>
  <si>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</si>
  <si>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</si>
  <si>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</si>
  <si>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</si>
  <si>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</si>
  <si>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</si>
  <si>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</si>
  <si>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</si>
  <si>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</si>
  <si>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</si>
  <si>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</si>
  <si>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</si>
  <si>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</si>
  <si>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</si>
  <si>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</si>
  <si>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</si>
  <si>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</si>
  <si>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</si>
  <si>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</si>
  <si>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</si>
  <si>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</si>
  <si>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</si>
  <si>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</si>
  <si>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</si>
  <si>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</si>
  <si>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</si>
  <si>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</si>
  <si>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</si>
  <si>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</si>
  <si>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</si>
  <si>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</si>
  <si>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</si>
  <si>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</si>
  <si>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</si>
  <si>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</si>
  <si>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</si>
  <si>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</si>
  <si>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</si>
  <si>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</si>
  <si>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</si>
  <si>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</si>
  <si>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</si>
  <si>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</si>
  <si>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</si>
  <si>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</si>
  <si>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</si>
  <si>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</si>
  <si>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</si>
  <si>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</si>
  <si>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</si>
  <si>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</si>
  <si>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</si>
  <si>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</si>
  <si>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</si>
  <si>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</si>
  <si>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</si>
  <si>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</si>
  <si>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</si>
  <si>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</si>
  <si>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</si>
  <si>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</si>
  <si>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</si>
  <si>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</si>
  <si>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</si>
  <si>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</si>
  <si>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</si>
  <si>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</si>
  <si>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</si>
  <si>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</si>
  <si>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</si>
  <si>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</si>
  <si>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</si>
  <si>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</si>
  <si>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</si>
  <si>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</si>
  <si>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</si>
  <si>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</si>
  <si>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</si>
  <si>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</si>
  <si>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</si>
  <si>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</si>
  <si>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</si>
  <si>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</si>
  <si>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</si>
  <si>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</si>
  <si>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</si>
  <si>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</si>
  <si>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</si>
  <si>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</si>
  <si>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</si>
  <si>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</si>
  <si>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</si>
  <si>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</si>
  <si>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</si>
  <si>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</si>
  <si>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</si>
  <si>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</si>
  <si>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</si>
  <si>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</si>
  <si>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</si>
  <si>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</si>
  <si>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</si>
  <si>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</si>
  <si>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</si>
  <si>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</si>
  <si>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</si>
  <si>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</si>
  <si>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</si>
  <si>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</si>
  <si>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</si>
  <si>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</si>
  <si>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</si>
  <si>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</si>
  <si>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</si>
  <si>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</si>
  <si>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</si>
  <si>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</si>
  <si>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</si>
  <si>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</si>
  <si>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</si>
  <si>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</si>
  <si>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</si>
  <si>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</si>
  <si>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</si>
  <si>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</si>
  <si>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</si>
  <si>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</si>
  <si>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</si>
  <si>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</si>
  <si>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</si>
  <si>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</si>
  <si>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</si>
  <si>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</si>
  <si>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</si>
  <si>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</si>
  <si>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</si>
  <si>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</si>
  <si>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</si>
  <si>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</si>
  <si>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</si>
  <si>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</si>
  <si>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</si>
  <si>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</si>
  <si>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</si>
  <si>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</si>
  <si>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</si>
  <si>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</si>
  <si>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</si>
  <si>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</si>
  <si>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</si>
  <si>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</si>
  <si>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</si>
  <si>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</si>
  <si>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</si>
  <si>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</si>
  <si>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</si>
  <si>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</si>
  <si>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</si>
  <si>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</si>
  <si>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</si>
  <si>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</si>
  <si>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</si>
  <si>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</si>
  <si>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</si>
  <si>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</si>
  <si>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</si>
  <si>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</si>
  <si>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</si>
  <si>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</si>
  <si>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</si>
  <si>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</si>
  <si>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</si>
  <si>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</si>
  <si>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</si>
  <si>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</si>
  <si>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</si>
  <si>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</si>
  <si>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</si>
  <si>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</si>
  <si>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</si>
  <si>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</si>
  <si>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</si>
  <si>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</si>
  <si>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</si>
  <si>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</si>
  <si>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</si>
  <si>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</si>
  <si>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</si>
  <si>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</si>
  <si>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</si>
  <si>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</si>
  <si>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</si>
  <si>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</si>
  <si>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</si>
  <si>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</si>
  <si>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</si>
  <si>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</si>
  <si>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</si>
  <si>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</si>
  <si>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</si>
  <si>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</si>
  <si>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</si>
  <si>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</si>
  <si>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</si>
  <si>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</si>
  <si>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</si>
  <si>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</si>
  <si>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</si>
  <si>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</si>
  <si>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</si>
  <si>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</si>
  <si>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</si>
  <si>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</si>
  <si>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</si>
  <si>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</si>
  <si>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</si>
  <si>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</si>
  <si>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</si>
  <si>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</si>
  <si>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</si>
  <si>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</si>
  <si>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</si>
  <si>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</si>
  <si>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</si>
  <si>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</si>
  <si>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</si>
  <si>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</si>
  <si>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</si>
  <si>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</si>
  <si>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</si>
  <si>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</si>
  <si>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</si>
  <si>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</si>
  <si>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</si>
  <si>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</si>
  <si>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</si>
  <si>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</si>
  <si>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</si>
  <si>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</si>
  <si>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</si>
  <si>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</si>
  <si>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</si>
  <si>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</si>
  <si>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</si>
  <si>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</si>
  <si>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</si>
  <si>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</si>
  <si>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</si>
  <si>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</si>
  <si>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</si>
  <si>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</si>
  <si>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</si>
  <si>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</si>
  <si>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</si>
  <si>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</si>
  <si>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</si>
  <si>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</si>
  <si>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</si>
  <si>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</si>
  <si>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</si>
  <si>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</si>
  <si>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</si>
  <si>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</si>
  <si>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</si>
  <si>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</si>
  <si>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</si>
  <si>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</si>
  <si>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</si>
  <si>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</si>
  <si>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</si>
  <si>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</si>
  <si>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</si>
  <si>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</si>
  <si>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</si>
  <si>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</si>
  <si>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</si>
  <si>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</si>
  <si>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</si>
  <si>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</si>
  <si>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</si>
  <si>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</si>
  <si>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</si>
  <si>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</si>
  <si>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</si>
  <si>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</si>
  <si>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</si>
  <si>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</si>
  <si>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</si>
  <si>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</si>
  <si>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</si>
  <si>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</si>
  <si>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</si>
  <si>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</si>
  <si>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</si>
  <si>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</si>
  <si>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</si>
  <si>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</si>
  <si>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</si>
  <si>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</si>
  <si>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</si>
  <si>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</si>
  <si>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</si>
  <si>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</si>
  <si>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</si>
  <si>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</si>
  <si>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</si>
  <si>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</si>
  <si>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</si>
  <si>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</si>
  <si>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</si>
  <si>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</si>
  <si>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</si>
  <si>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</si>
  <si>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</si>
  <si>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</si>
  <si>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</si>
  <si>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</si>
  <si>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</si>
  <si>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</si>
  <si>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</si>
  <si>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</si>
  <si>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</si>
  <si>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</si>
  <si>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</si>
  <si>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</si>
  <si>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</si>
  <si>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</si>
  <si>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</si>
  <si>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</si>
  <si>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</si>
  <si>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</si>
  <si>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</si>
  <si>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</si>
  <si>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</si>
  <si>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</si>
  <si>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</si>
  <si>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</si>
  <si>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</si>
  <si>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</si>
  <si>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</si>
  <si>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</si>
  <si>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</si>
  <si>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</si>
  <si>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</si>
  <si>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</si>
  <si>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</si>
  <si>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</si>
  <si>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</si>
  <si>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</si>
  <si>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</si>
  <si>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</si>
  <si>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</si>
  <si>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</si>
  <si>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</si>
  <si>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</si>
  <si>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</si>
  <si>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</si>
  <si>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</si>
  <si>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</si>
  <si>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</si>
  <si>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</si>
  <si>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</si>
  <si>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</si>
  <si>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</si>
  <si>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</si>
  <si>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</si>
  <si>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</si>
  <si>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</si>
  <si>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</si>
  <si>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</si>
  <si>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</si>
  <si>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</si>
  <si>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</si>
  <si>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</si>
  <si>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</si>
  <si>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</si>
  <si>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</si>
  <si>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</si>
  <si>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</si>
  <si>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</si>
  <si>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</si>
  <si>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</si>
  <si>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</si>
  <si>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</si>
  <si>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</si>
  <si>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</si>
  <si>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</si>
  <si>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</si>
  <si>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</si>
  <si>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</si>
  <si>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</si>
  <si>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</si>
  <si>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</si>
  <si>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</si>
  <si>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</si>
  <si>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</si>
  <si>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</si>
  <si>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</si>
  <si>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</si>
  <si>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</si>
  <si>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</si>
  <si>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</si>
  <si>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</si>
  <si>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</si>
  <si>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</si>
  <si>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</si>
  <si>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</si>
  <si>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</si>
  <si>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</si>
  <si>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</si>
  <si>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</si>
  <si>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</si>
  <si>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</si>
  <si>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</si>
  <si>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</si>
  <si>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</si>
  <si>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</si>
  <si>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</si>
  <si>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</si>
  <si>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</si>
  <si>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</si>
  <si>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</si>
  <si>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</si>
  <si>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</si>
  <si>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</si>
  <si>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</si>
  <si>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</si>
  <si>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</si>
  <si>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</si>
  <si>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</si>
  <si>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</si>
  <si>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</si>
  <si>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</si>
  <si>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</si>
  <si>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</si>
  <si>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</si>
  <si>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</si>
  <si>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</si>
  <si>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</si>
  <si>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</si>
  <si>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</si>
  <si>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</si>
  <si>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</si>
  <si>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</si>
  <si>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</si>
  <si>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</si>
  <si>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</si>
  <si>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</si>
  <si>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</si>
  <si>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</si>
  <si>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</si>
  <si>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</si>
  <si>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</si>
  <si>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</si>
  <si>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</si>
  <si>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</si>
  <si>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</si>
  <si>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</si>
  <si>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</si>
  <si>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</si>
  <si>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</si>
  <si>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</si>
  <si>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</si>
  <si>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</si>
  <si>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</si>
  <si>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</si>
  <si>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</si>
  <si>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</si>
  <si>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</si>
  <si>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</si>
  <si>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</si>
  <si>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</si>
  <si>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</si>
  <si>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</si>
  <si>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</si>
  <si>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</si>
  <si>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</si>
  <si>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</si>
  <si>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</si>
  <si>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</si>
  <si>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</si>
  <si>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</si>
  <si>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</si>
  <si>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</si>
  <si>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</si>
  <si>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</si>
  <si>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</si>
  <si>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</si>
  <si>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</si>
  <si>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</si>
  <si>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</si>
  <si>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</si>
  <si>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</si>
  <si>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</si>
  <si>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</si>
  <si>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</si>
  <si>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</si>
  <si>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</si>
  <si>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</si>
  <si>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</si>
  <si>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</si>
  <si>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</si>
  <si>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</si>
  <si>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</si>
  <si>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</si>
  <si>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</si>
  <si>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</si>
  <si>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</si>
  <si>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</si>
  <si>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</si>
  <si>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</si>
  <si>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</si>
  <si>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</si>
  <si>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</si>
  <si>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</si>
  <si>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</si>
  <si>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</si>
  <si>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</si>
  <si>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</si>
  <si>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</si>
  <si>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</si>
  <si>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</si>
  <si>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</si>
  <si>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</si>
  <si>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</si>
  <si>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</si>
  <si>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</si>
  <si>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</si>
  <si>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</si>
  <si>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</si>
  <si>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</si>
  <si>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</si>
  <si>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</si>
  <si>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</si>
  <si>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</si>
  <si>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</si>
  <si>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</si>
  <si>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</si>
  <si>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</si>
  <si>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</si>
  <si>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</si>
  <si>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</si>
  <si>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</si>
  <si>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</si>
  <si>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</si>
  <si>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</si>
  <si>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</si>
  <si>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</si>
  <si>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</si>
  <si>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</si>
  <si>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</si>
  <si>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</si>
  <si>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</si>
  <si>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</si>
  <si>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</si>
  <si>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</si>
  <si>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</si>
  <si>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</si>
  <si>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</si>
  <si>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</si>
  <si>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</si>
  <si>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</si>
  <si>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</si>
  <si>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</si>
  <si>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</si>
  <si>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</si>
  <si>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</si>
  <si>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</si>
  <si>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</si>
  <si>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</si>
  <si>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</si>
  <si>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</si>
  <si>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</si>
  <si>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</si>
  <si>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</si>
  <si>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</si>
  <si>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</si>
  <si>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</si>
  <si>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</si>
  <si>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</si>
  <si>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</si>
  <si>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</si>
  <si>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</si>
  <si>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</si>
  <si>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</si>
  <si>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</si>
  <si>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</si>
  <si>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</si>
  <si>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</si>
  <si>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</si>
  <si>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</si>
  <si>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</si>
  <si>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</si>
  <si>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</si>
  <si>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</si>
  <si>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</si>
  <si>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</si>
  <si>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</si>
  <si>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</si>
  <si>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</si>
  <si>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</si>
  <si>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</si>
  <si>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</si>
  <si>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</si>
  <si>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</si>
  <si>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</si>
  <si>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</si>
  <si>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</si>
  <si>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</si>
  <si>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</si>
  <si>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</si>
  <si>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</si>
  <si>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</si>
  <si>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</si>
  <si>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</si>
  <si>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</si>
  <si>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</si>
  <si>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</si>
  <si>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</si>
  <si>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</si>
  <si>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</si>
  <si>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</si>
  <si>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</si>
  <si>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</si>
  <si>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</si>
  <si>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</si>
  <si>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</si>
  <si>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</si>
  <si>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</si>
  <si>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</si>
  <si>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</si>
  <si>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</si>
  <si>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</si>
  <si>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</si>
  <si>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</si>
  <si>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</si>
  <si>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</si>
  <si>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</si>
  <si>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</si>
  <si>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</si>
  <si>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</si>
  <si>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</si>
  <si>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</si>
  <si>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</si>
  <si>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</si>
  <si>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</si>
  <si>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</si>
  <si>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</si>
  <si>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</si>
  <si>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</si>
  <si>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</si>
  <si>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</si>
  <si>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</si>
  <si>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</si>
  <si>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</si>
  <si>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</si>
  <si>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</si>
  <si>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</si>
  <si>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</si>
  <si>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</si>
  <si>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</si>
  <si>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</si>
  <si>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</si>
  <si>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</si>
  <si>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</si>
  <si>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</si>
  <si>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</si>
  <si>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</si>
  <si>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</si>
  <si>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</si>
  <si>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</si>
  <si>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</si>
  <si>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</si>
  <si>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</si>
  <si>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</si>
  <si>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</si>
  <si>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</si>
  <si>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</si>
  <si>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</si>
  <si>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</si>
  <si>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</si>
  <si>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</si>
  <si>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</si>
  <si>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</si>
  <si>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</si>
  <si>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</si>
  <si>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</si>
  <si>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</si>
  <si>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</si>
  <si>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</si>
  <si>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</si>
  <si>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</si>
  <si>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</si>
  <si>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</si>
  <si>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</si>
  <si>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</si>
  <si>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</si>
  <si>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</si>
  <si>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</si>
  <si>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</si>
  <si>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</si>
  <si>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</si>
  <si>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</si>
  <si>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</si>
  <si>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</si>
  <si>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</si>
  <si>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</si>
  <si>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</si>
  <si>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</si>
  <si>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</si>
  <si>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</si>
  <si>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</si>
  <si>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</si>
  <si>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</si>
  <si>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</si>
  <si>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</si>
  <si>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</si>
  <si>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</si>
  <si>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</si>
  <si>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</si>
  <si>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</si>
  <si>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</si>
  <si>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</si>
  <si>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</si>
  <si>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</si>
  <si>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</si>
  <si>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</si>
  <si>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</si>
  <si>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</si>
  <si>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</si>
  <si>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</si>
  <si>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</si>
  <si>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</si>
  <si>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</si>
  <si>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</si>
  <si>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</si>
  <si>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</si>
  <si>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</si>
  <si>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</si>
  <si>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</si>
  <si>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</si>
  <si>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</si>
  <si>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</si>
  <si>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</si>
  <si>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</si>
  <si>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</si>
  <si>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</si>
  <si>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</si>
  <si>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</si>
  <si>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</si>
  <si>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</si>
  <si>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</si>
  <si>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</si>
  <si>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</si>
  <si>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</si>
  <si>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</si>
  <si>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</si>
  <si>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</si>
  <si>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</si>
  <si>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</si>
  <si>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</si>
  <si>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</si>
  <si>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</si>
  <si>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</si>
  <si>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</si>
  <si>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</si>
  <si>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</si>
  <si>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</si>
  <si>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</si>
  <si>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</si>
  <si>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</si>
  <si>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</si>
  <si>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</si>
  <si>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</si>
  <si>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</si>
  <si>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</si>
  <si>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</si>
  <si>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</si>
  <si>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</si>
  <si>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</si>
  <si>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</si>
  <si>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</si>
  <si>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</si>
  <si>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</si>
  <si>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</si>
  <si>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</si>
  <si>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</si>
  <si>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</si>
  <si>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</si>
  <si>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</si>
  <si>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</si>
  <si>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</si>
  <si>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</si>
  <si>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</si>
  <si>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</si>
  <si>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</si>
  <si>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</si>
  <si>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</si>
  <si>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</si>
  <si>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</si>
  <si>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</si>
  <si>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</si>
  <si>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</si>
  <si>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</si>
  <si>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</si>
  <si>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</si>
  <si>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</si>
  <si>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</si>
  <si>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</si>
  <si>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</si>
  <si>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</si>
  <si>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</si>
  <si>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</si>
  <si>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</si>
  <si>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</si>
  <si>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</si>
  <si>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</si>
  <si>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</si>
  <si>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</si>
  <si>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</si>
  <si>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</si>
  <si>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</si>
  <si>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</si>
  <si>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</si>
  <si>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</si>
  <si>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</si>
  <si>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</si>
  <si>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</si>
  <si>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</si>
  <si>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</si>
  <si>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</si>
  <si>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</si>
  <si>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</si>
  <si>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</si>
  <si>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</si>
  <si>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</si>
  <si>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</si>
  <si>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</si>
  <si>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</si>
  <si>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</si>
  <si>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</si>
  <si>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</si>
  <si>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</si>
  <si>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</si>
  <si>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</si>
  <si>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</si>
  <si>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</si>
  <si>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</si>
  <si>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</si>
  <si>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</si>
  <si>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</si>
  <si>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</si>
  <si>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</si>
  <si>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</si>
  <si>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</si>
  <si>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</si>
  <si>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</si>
  <si>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</si>
  <si>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</si>
  <si>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</si>
  <si>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</si>
  <si>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</si>
  <si>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</si>
  <si>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</si>
  <si>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</si>
  <si>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</si>
  <si>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</si>
  <si>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</si>
  <si>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</si>
  <si>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</si>
  <si>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</si>
  <si>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</si>
  <si>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</si>
  <si>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</si>
  <si>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</si>
  <si>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</si>
  <si>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</si>
  <si>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</si>
  <si>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</si>
  <si>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</si>
  <si>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</si>
  <si>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</si>
  <si>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</si>
  <si>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</si>
  <si>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</si>
  <si>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</si>
  <si>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</si>
  <si>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</si>
  <si>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</si>
  <si>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</si>
  <si>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</si>
  <si>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</si>
  <si>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</si>
  <si>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</si>
  <si>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</si>
  <si>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</si>
  <si>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</si>
  <si>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</si>
  <si>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</si>
  <si>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</si>
  <si>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</si>
  <si>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</si>
  <si>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</si>
  <si>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</si>
  <si>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</si>
  <si>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</si>
  <si>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</si>
  <si>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</si>
  <si>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</si>
  <si>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</si>
  <si>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</si>
  <si>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</si>
  <si>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</si>
  <si>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</si>
  <si>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</si>
  <si>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</si>
  <si>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</si>
  <si>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</si>
  <si>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</si>
  <si>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</si>
  <si>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</si>
  <si>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</si>
  <si>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</si>
  <si>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</si>
  <si>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</si>
  <si>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</si>
  <si>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</si>
  <si>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</si>
  <si>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</si>
  <si>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</si>
  <si>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</si>
  <si>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</si>
  <si>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</si>
  <si>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</si>
  <si>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</si>
  <si>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</si>
  <si>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</si>
  <si>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</si>
  <si>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</si>
  <si>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</si>
  <si>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</si>
  <si>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</si>
  <si>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</si>
  <si>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</si>
  <si>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</si>
  <si>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</si>
  <si>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</si>
  <si>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</si>
  <si>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</si>
  <si>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</si>
  <si>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</si>
  <si>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</si>
  <si>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</si>
  <si>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</si>
  <si>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</si>
  <si>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</si>
  <si>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</si>
  <si>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</si>
  <si>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</si>
  <si>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</si>
  <si>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</si>
  <si>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</si>
  <si>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</si>
  <si>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</si>
  <si>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</si>
  <si>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</si>
  <si>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</si>
  <si>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</si>
  <si>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</si>
  <si>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</si>
  <si>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</si>
  <si>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</si>
  <si>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</si>
  <si>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</si>
  <si>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</si>
  <si>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</si>
  <si>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</si>
  <si>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</si>
  <si>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</si>
  <si>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</si>
  <si>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</si>
  <si>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</si>
  <si>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</si>
  <si>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</si>
  <si>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</si>
  <si>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</si>
  <si>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</si>
  <si>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</si>
  <si>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</si>
  <si>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</si>
  <si>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</si>
  <si>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</si>
  <si>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</si>
  <si>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</si>
  <si>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</si>
  <si>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</si>
  <si>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</si>
  <si>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</si>
  <si>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</si>
  <si>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</si>
  <si>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</si>
  <si>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</si>
  <si>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</si>
  <si>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</si>
  <si>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</si>
  <si>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</si>
  <si>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</si>
  <si>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</si>
  <si>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</si>
  <si>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</si>
  <si>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</si>
  <si>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</si>
  <si>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</si>
  <si>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</si>
  <si>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</si>
  <si>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</si>
  <si>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</si>
  <si>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</si>
  <si>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</si>
  <si>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</si>
  <si>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</si>
  <si>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</si>
  <si>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</si>
  <si>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</si>
  <si>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</si>
  <si>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</si>
  <si>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</si>
  <si>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</si>
  <si>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</si>
  <si>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</si>
  <si>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</si>
  <si>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</si>
  <si>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</si>
  <si>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</si>
  <si>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</si>
  <si>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</si>
  <si>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</si>
  <si>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</si>
  <si>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</si>
  <si>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</si>
  <si>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</si>
  <si>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</si>
  <si>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</si>
  <si>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</si>
  <si>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</si>
  <si>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</si>
  <si>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</si>
  <si>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</si>
  <si>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</si>
  <si>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</si>
  <si>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</si>
  <si>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</si>
  <si>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</si>
  <si>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</si>
  <si>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</si>
  <si>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</si>
  <si>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</si>
  <si>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</si>
  <si>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</si>
  <si>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</si>
  <si>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</si>
  <si>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</si>
  <si>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</si>
  <si>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</si>
  <si>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</si>
  <si>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</si>
  <si>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</si>
  <si>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</si>
  <si>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</si>
  <si>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</si>
  <si>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</si>
  <si>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</si>
  <si>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</si>
  <si>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</si>
  <si>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</si>
  <si>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</si>
  <si>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</si>
  <si>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</si>
  <si>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</si>
  <si>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</si>
  <si>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</si>
  <si>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</si>
  <si>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</si>
  <si>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</si>
  <si>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</si>
  <si>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</si>
  <si>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</si>
  <si>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</si>
  <si>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</si>
  <si>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</si>
  <si>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</si>
  <si>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</si>
  <si>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</si>
  <si>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</si>
  <si>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</si>
  <si>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</si>
  <si>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</si>
  <si>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</si>
  <si>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</si>
  <si>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</si>
  <si>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</si>
  <si>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</si>
  <si>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</si>
  <si>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</si>
  <si>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</si>
  <si>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</si>
  <si>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</si>
  <si>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</si>
  <si>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</si>
  <si>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</si>
  <si>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</si>
  <si>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</si>
  <si>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</si>
  <si>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</si>
  <si>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</si>
  <si>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</si>
  <si>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</si>
  <si>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</si>
  <si>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</si>
  <si>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</si>
  <si>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</si>
  <si>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</si>
  <si>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</si>
  <si>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</si>
  <si>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</si>
  <si>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</si>
  <si>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</si>
  <si>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</si>
  <si>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</si>
  <si>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</si>
  <si>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</si>
  <si>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</si>
  <si>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</si>
  <si>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</si>
  <si>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</si>
  <si>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</si>
  <si>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</si>
  <si>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</si>
  <si>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</si>
  <si>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</si>
  <si>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</si>
  <si>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</si>
  <si>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</si>
  <si>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</si>
  <si>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</si>
  <si>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</si>
  <si>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</si>
  <si>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</si>
  <si>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</si>
  <si>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</si>
  <si>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</si>
  <si>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</si>
  <si>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</si>
  <si>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</si>
  <si>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</si>
  <si>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</si>
  <si>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</si>
  <si>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</si>
  <si>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</si>
  <si>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</si>
  <si>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</si>
  <si>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</si>
  <si>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</si>
  <si>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</si>
  <si>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</si>
  <si>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</si>
  <si>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</si>
  <si>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</si>
  <si>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</si>
  <si>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</si>
  <si>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</si>
  <si>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</si>
  <si>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</si>
  <si>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</si>
  <si>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</si>
  <si>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</si>
  <si>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</si>
  <si>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</si>
  <si>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</si>
  <si>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</si>
  <si>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</si>
  <si>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</si>
  <si>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</si>
  <si>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</si>
  <si>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</si>
  <si>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</si>
  <si>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</si>
  <si>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</si>
  <si>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</si>
  <si>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</si>
  <si>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</si>
  <si>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</si>
  <si>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</si>
  <si>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</si>
  <si>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</si>
  <si>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</si>
  <si>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</si>
  <si>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</si>
  <si>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</si>
  <si>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</si>
  <si>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</si>
  <si>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</si>
  <si>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</si>
  <si>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</si>
  <si>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</si>
  <si>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</si>
  <si>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</si>
  <si>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</si>
  <si>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</si>
  <si>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</si>
  <si>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</si>
  <si>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</si>
  <si>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</si>
  <si>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</si>
  <si>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</si>
  <si>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</si>
  <si>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</si>
  <si>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</si>
  <si>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</si>
  <si>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</si>
  <si>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</si>
  <si>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</si>
  <si>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</si>
  <si>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</si>
  <si>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</si>
  <si>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</si>
  <si>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</si>
  <si>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</si>
  <si>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</si>
  <si>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</si>
  <si>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</si>
  <si>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</si>
  <si>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</si>
  <si>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</si>
  <si>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</si>
  <si>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</si>
  <si>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</si>
  <si>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</si>
  <si>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</si>
  <si>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</si>
  <si>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</si>
  <si>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</si>
  <si>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</si>
  <si>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</si>
  <si>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</si>
  <si>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</si>
  <si>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</si>
  <si>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</si>
  <si>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</si>
  <si>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</si>
  <si>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</si>
  <si>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</si>
  <si>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</si>
  <si>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</si>
  <si>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</si>
  <si>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</si>
  <si>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</si>
  <si>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</si>
  <si>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</si>
  <si>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</si>
  <si>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</si>
  <si>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</si>
  <si>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</si>
  <si>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</si>
  <si>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</si>
  <si>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</si>
  <si>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</si>
  <si>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</si>
  <si>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</si>
  <si>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</si>
  <si>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</si>
  <si>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</si>
  <si>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</si>
  <si>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</si>
  <si>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</si>
  <si>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</si>
  <si>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</si>
  <si>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</si>
  <si>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</si>
  <si>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</si>
  <si>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</si>
  <si>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</si>
  <si>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</si>
  <si>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</si>
  <si>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</si>
  <si>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</si>
  <si>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</si>
  <si>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</si>
  <si>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</si>
  <si>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</si>
  <si>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</si>
  <si>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</si>
  <si>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</si>
  <si>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</si>
  <si>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</si>
  <si>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</si>
  <si>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</si>
  <si>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</si>
  <si>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</si>
  <si>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</si>
  <si>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</si>
  <si>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</si>
  <si>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</si>
  <si>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</si>
  <si>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</si>
  <si>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</si>
  <si>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</si>
  <si>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</si>
  <si>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</si>
  <si>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</si>
  <si>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</si>
  <si>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</si>
  <si>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</si>
  <si>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</si>
  <si>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</si>
  <si>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</si>
  <si>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</si>
  <si>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</si>
  <si>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</si>
  <si>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</si>
  <si>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</si>
  <si>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</si>
  <si>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</si>
  <si>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</si>
  <si>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</si>
  <si>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</si>
  <si>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</si>
  <si>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</si>
  <si>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</si>
  <si>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</si>
  <si>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</si>
  <si>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</si>
  <si>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</si>
  <si>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</si>
  <si>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</si>
  <si>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</si>
  <si>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</si>
  <si>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</si>
  <si>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</si>
  <si>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</si>
  <si>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</si>
  <si>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</si>
  <si>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</si>
  <si>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</si>
  <si>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</si>
  <si>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</si>
  <si>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</si>
  <si>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</si>
  <si>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</si>
  <si>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</si>
  <si>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</si>
  <si>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</si>
  <si>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</si>
  <si>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</si>
  <si>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</si>
  <si>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</si>
  <si>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</si>
  <si>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</si>
  <si>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</si>
  <si>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</si>
  <si>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</si>
  <si>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</si>
  <si>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</si>
  <si>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</si>
  <si>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</si>
  <si>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</si>
  <si>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</si>
  <si>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</si>
  <si>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</si>
  <si>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</si>
  <si>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</si>
  <si>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</si>
  <si>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</si>
  <si>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</si>
  <si>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</si>
  <si>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</si>
  <si>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</si>
  <si>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</si>
  <si>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</si>
  <si>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</si>
  <si>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</si>
  <si>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</si>
  <si>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</si>
  <si>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</si>
  <si>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</si>
  <si>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</si>
  <si>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</si>
  <si>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</si>
  <si>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</si>
  <si>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</si>
  <si>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</si>
  <si>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</si>
  <si>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</si>
  <si>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</si>
  <si>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</si>
  <si>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</si>
  <si>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</si>
  <si>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</si>
  <si>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</si>
  <si>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</si>
  <si>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</si>
  <si>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</si>
  <si>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</si>
  <si>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</si>
  <si>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</si>
  <si>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</si>
  <si>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</si>
  <si>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</si>
  <si>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</si>
  <si>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</si>
  <si>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</si>
  <si>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</si>
  <si>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</si>
  <si>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</si>
  <si>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</si>
  <si>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</si>
  <si>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</si>
  <si>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</si>
  <si>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</si>
  <si>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</si>
  <si>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</si>
  <si>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</si>
  <si>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</si>
  <si>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</si>
  <si>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</si>
  <si>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</si>
  <si>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</si>
  <si>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</si>
  <si>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</si>
  <si>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</si>
  <si>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</si>
  <si>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</si>
  <si>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</si>
  <si>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</si>
  <si>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</si>
  <si>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</si>
  <si>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</si>
  <si>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</si>
  <si>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</si>
  <si>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</si>
  <si>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</si>
  <si>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</si>
  <si>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</si>
  <si>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</si>
  <si>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</si>
  <si>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</si>
  <si>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</si>
  <si>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</si>
  <si>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</si>
  <si>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</si>
  <si>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</si>
  <si>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</si>
  <si>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</si>
  <si>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</si>
  <si>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</si>
  <si>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</si>
  <si>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</si>
  <si>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</si>
  <si>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</si>
  <si>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</si>
  <si>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</si>
  <si>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</si>
  <si>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</si>
  <si>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</si>
  <si>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</si>
  <si>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</si>
  <si>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</si>
  <si>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</si>
  <si>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</si>
  <si>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</si>
  <si>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</si>
  <si>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</si>
  <si>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</si>
  <si>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</si>
  <si>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</si>
  <si>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</si>
  <si>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</si>
  <si>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</si>
  <si>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</si>
  <si>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</si>
  <si>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</si>
  <si>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</si>
  <si>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</si>
  <si>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</si>
  <si>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</si>
  <si>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</si>
  <si>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</si>
  <si>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</si>
  <si>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</si>
  <si>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</si>
  <si>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</si>
  <si>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</si>
  <si>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</si>
  <si>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</si>
  <si>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</si>
  <si>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</si>
  <si>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</si>
  <si>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</si>
  <si>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</si>
  <si>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</si>
  <si>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</si>
  <si>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</si>
  <si>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</si>
  <si>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</si>
  <si>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</si>
  <si>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</si>
  <si>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</si>
  <si>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</si>
  <si>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</si>
  <si>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</si>
  <si>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</si>
  <si>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</si>
  <si>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</si>
  <si>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</si>
  <si>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</si>
  <si>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</si>
  <si>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</si>
  <si>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</si>
  <si>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</si>
  <si>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</si>
  <si>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</si>
  <si>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</si>
  <si>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</si>
  <si>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</si>
  <si>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</si>
  <si>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</si>
  <si>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</si>
  <si>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</si>
  <si>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</si>
  <si>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</si>
  <si>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</si>
  <si>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</si>
  <si>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</si>
  <si>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</si>
  <si>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</si>
  <si>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</si>
  <si>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</si>
  <si>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</si>
  <si>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</si>
  <si>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</si>
  <si>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</si>
  <si>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</si>
  <si>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</si>
  <si>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</si>
  <si>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</si>
  <si>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</si>
  <si>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</si>
  <si>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</si>
  <si>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</si>
  <si>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</si>
  <si>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</si>
  <si>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</si>
  <si>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</si>
  <si>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</si>
  <si>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</si>
  <si>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</si>
  <si>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</si>
  <si>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</si>
  <si>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</si>
  <si>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</si>
  <si>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</si>
  <si>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</si>
  <si>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</si>
  <si>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</si>
  <si>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</si>
  <si>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</si>
  <si>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</si>
  <si>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</si>
  <si>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</si>
  <si>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</si>
  <si>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</si>
  <si>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</si>
  <si>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</si>
  <si>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</si>
  <si>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</si>
  <si>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</si>
  <si>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</si>
  <si>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</si>
  <si>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</si>
  <si>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</si>
  <si>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</si>
  <si>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</si>
  <si>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</si>
  <si>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</si>
  <si>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</si>
  <si>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</si>
  <si>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</si>
  <si>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</si>
  <si>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</si>
  <si>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</si>
  <si>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</si>
  <si>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</si>
  <si>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</si>
  <si>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</si>
  <si>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</si>
  <si>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</si>
  <si>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</si>
  <si>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</si>
  <si>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</si>
  <si>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</si>
  <si>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</si>
  <si>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</si>
  <si>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</si>
  <si>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</si>
  <si>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</si>
  <si>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</si>
  <si>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</si>
  <si>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</si>
  <si>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</si>
  <si>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</si>
  <si>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</si>
  <si>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</si>
  <si>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</si>
  <si>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</si>
  <si>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</si>
  <si>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</si>
  <si>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</si>
  <si>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</si>
  <si>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</si>
  <si>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</si>
  <si>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</si>
  <si>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</si>
  <si>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</si>
  <si>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</si>
  <si>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</si>
  <si>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</si>
  <si>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</si>
  <si>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</si>
  <si>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</si>
  <si>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</si>
  <si>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</si>
  <si>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</si>
  <si>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</si>
  <si>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</si>
  <si>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</si>
  <si>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</si>
  <si>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</si>
  <si>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</si>
  <si>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</si>
  <si>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</si>
  <si>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</si>
  <si>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</si>
  <si>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</si>
  <si>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</si>
  <si>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</si>
  <si>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</si>
  <si>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</si>
  <si>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</si>
  <si>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</si>
  <si>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</si>
  <si>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</si>
  <si>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</si>
  <si>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</si>
  <si>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</si>
  <si>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</si>
  <si>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</si>
  <si>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</si>
  <si>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</si>
  <si>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</si>
  <si>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</si>
  <si>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</si>
  <si>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</si>
  <si>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</si>
  <si>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</si>
  <si>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</si>
  <si>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</si>
  <si>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</si>
  <si>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</si>
  <si>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</si>
  <si>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</si>
  <si>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</si>
  <si>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</si>
  <si>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</si>
  <si>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</si>
  <si>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</si>
  <si>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</si>
  <si>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</si>
  <si>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</si>
  <si>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</si>
  <si>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</si>
  <si>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</si>
  <si>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</si>
  <si>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</si>
  <si>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</si>
  <si>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</si>
  <si>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</si>
  <si>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</si>
  <si>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</si>
  <si>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</si>
  <si>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</si>
  <si>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</si>
  <si>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</si>
  <si>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</si>
  <si>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</si>
  <si>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</si>
  <si>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</si>
  <si>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</si>
  <si>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</si>
  <si>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</si>
  <si>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</si>
  <si>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</si>
  <si>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</si>
  <si>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</si>
  <si>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</si>
  <si>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</si>
  <si>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</si>
  <si>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</si>
  <si>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</si>
  <si>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</si>
  <si>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</si>
  <si>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</si>
  <si>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</si>
  <si>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</si>
  <si>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</si>
  <si>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</si>
  <si>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</si>
  <si>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</si>
  <si>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</si>
  <si>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</si>
  <si>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</si>
  <si>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</si>
  <si>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</si>
  <si>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</si>
  <si>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</si>
  <si>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</si>
  <si>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</si>
  <si>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</si>
  <si>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</si>
  <si>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</si>
  <si>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</si>
  <si>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</si>
  <si>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</si>
  <si>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</si>
  <si>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</si>
  <si>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</si>
  <si>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</si>
  <si>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</si>
  <si>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</si>
  <si>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</si>
  <si>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</si>
  <si>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</si>
  <si>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</si>
  <si>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</si>
  <si>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</si>
  <si>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</si>
  <si>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</si>
  <si>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</si>
  <si>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</si>
  <si>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</si>
  <si>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</si>
  <si>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</si>
  <si>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</si>
  <si>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</si>
  <si>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</si>
  <si>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</si>
  <si>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</si>
  <si>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</si>
  <si>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</si>
  <si>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</si>
  <si>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</si>
  <si>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</si>
  <si>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</si>
  <si>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</si>
  <si>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</si>
  <si>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</si>
  <si>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</si>
  <si>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</si>
  <si>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</si>
  <si>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</si>
  <si>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</si>
  <si>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</si>
  <si>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</si>
  <si>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</si>
  <si>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</si>
  <si>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</si>
  <si>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</si>
  <si>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</si>
  <si>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</si>
  <si>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</si>
  <si>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</si>
  <si>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</si>
  <si>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</si>
  <si>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</si>
  <si>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</si>
  <si>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</si>
  <si>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</si>
  <si>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</si>
  <si>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</si>
  <si>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</si>
  <si>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</si>
  <si>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</si>
  <si>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</si>
  <si>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</si>
  <si>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</si>
  <si>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</si>
  <si>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</si>
  <si>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</si>
  <si>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</si>
  <si>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</si>
  <si>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</si>
  <si>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</si>
  <si>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</si>
  <si>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</si>
  <si>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</si>
  <si>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</si>
  <si>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</si>
  <si>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</si>
  <si>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</si>
  <si>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</si>
  <si>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</si>
  <si>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</si>
  <si>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</si>
  <si>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</si>
  <si>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</si>
  <si>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</si>
  <si>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</si>
  <si>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</si>
  <si>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</si>
  <si>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</si>
  <si>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</si>
  <si>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</si>
  <si>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</si>
  <si>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</si>
  <si>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</si>
  <si>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</si>
  <si>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</si>
  <si>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</si>
  <si>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</si>
  <si>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</si>
  <si>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</si>
  <si>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</si>
  <si>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</si>
  <si>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</si>
  <si>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</si>
  <si>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</si>
  <si>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</si>
  <si>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</si>
  <si>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</si>
  <si>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</si>
  <si>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</si>
  <si>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</si>
  <si>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</si>
  <si>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</si>
  <si>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</si>
  <si>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</si>
  <si>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</si>
  <si>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</si>
  <si>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</si>
  <si>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</si>
  <si>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</si>
  <si>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</si>
  <si>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</si>
  <si>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</si>
  <si>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</si>
  <si>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</si>
  <si>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</si>
  <si>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</si>
  <si>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</si>
  <si>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</si>
  <si>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</si>
  <si>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</si>
  <si>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</si>
  <si>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</si>
  <si>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</si>
  <si>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</si>
  <si>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</si>
  <si>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</si>
  <si>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</si>
  <si>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</si>
  <si>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</si>
  <si>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</si>
  <si>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</si>
  <si>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</si>
  <si>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</si>
  <si>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</si>
  <si>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</si>
  <si>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</si>
  <si>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</si>
  <si>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</si>
  <si>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</si>
  <si>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</si>
  <si>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</si>
  <si>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</si>
  <si>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</si>
  <si>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</si>
  <si>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</si>
  <si>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</si>
  <si>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</si>
  <si>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</si>
  <si>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</si>
  <si>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</si>
  <si>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</si>
  <si>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</si>
  <si>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</si>
  <si>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</si>
  <si>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</si>
  <si>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</si>
  <si>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</si>
  <si>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</si>
  <si>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</si>
  <si>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</si>
  <si>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</si>
  <si>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</si>
  <si>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</si>
  <si>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</si>
  <si>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</si>
  <si>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</si>
  <si>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</si>
  <si>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</si>
  <si>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</si>
  <si>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</si>
  <si>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</si>
  <si>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</si>
  <si>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</si>
  <si>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</si>
  <si>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</si>
  <si>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</si>
  <si>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</si>
  <si>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</si>
  <si>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</si>
  <si>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</si>
  <si>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</si>
  <si>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</si>
  <si>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</si>
  <si>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</si>
  <si>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</si>
  <si>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</si>
  <si>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</si>
  <si>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</si>
  <si>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</si>
  <si>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</si>
  <si>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</si>
  <si>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</si>
  <si>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</si>
  <si>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</si>
  <si>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</si>
  <si>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</si>
  <si>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</si>
  <si>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</si>
  <si>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</si>
  <si>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</si>
  <si>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</si>
  <si>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</si>
  <si>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</si>
  <si>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</si>
  <si>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</si>
  <si>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</si>
  <si>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</si>
  <si>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</si>
  <si>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</si>
  <si>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</si>
  <si>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</si>
  <si>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</si>
  <si>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</si>
  <si>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</si>
  <si>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</si>
  <si>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</si>
  <si>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</si>
  <si>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</si>
  <si>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</si>
  <si>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</si>
  <si>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</si>
  <si>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</si>
  <si>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</si>
  <si>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</si>
  <si>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</si>
  <si>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</si>
  <si>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</si>
  <si>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</si>
  <si>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</si>
  <si>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</si>
  <si>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</si>
  <si>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</si>
  <si>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</si>
  <si>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</si>
  <si>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</si>
  <si>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</si>
  <si>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</si>
  <si>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</si>
  <si>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</si>
  <si>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</si>
  <si>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</si>
  <si>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</si>
  <si>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</si>
  <si>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</si>
  <si>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</si>
  <si>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</si>
  <si>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</si>
  <si>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</si>
  <si>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</si>
  <si>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</si>
  <si>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</si>
  <si>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</si>
  <si>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</si>
  <si>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</si>
  <si>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</si>
  <si>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</si>
  <si>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</si>
  <si>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</si>
  <si>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</si>
  <si>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</si>
  <si>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</si>
  <si>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</si>
  <si>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</si>
  <si>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</si>
  <si>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</si>
  <si>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</si>
  <si>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</si>
  <si>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</si>
  <si>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</si>
  <si>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</si>
  <si>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</si>
  <si>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</si>
  <si>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</si>
  <si>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</si>
  <si>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</si>
  <si>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</si>
  <si>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</si>
  <si>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</si>
  <si>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</si>
  <si>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</si>
  <si>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</si>
  <si>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</si>
  <si>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</si>
  <si>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</si>
  <si>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</si>
  <si>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</si>
  <si>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</si>
  <si>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</si>
  <si>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</si>
  <si>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</si>
  <si>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</si>
  <si>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</si>
  <si>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</si>
  <si>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</si>
  <si>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</si>
  <si>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</si>
  <si>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</si>
  <si>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</si>
  <si>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</si>
  <si>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</si>
  <si>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</si>
  <si>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</si>
  <si>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</si>
  <si>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</si>
  <si>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</si>
  <si>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</si>
  <si>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</si>
  <si>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</si>
  <si>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</si>
  <si>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</si>
  <si>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</si>
  <si>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</si>
  <si>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</si>
  <si>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</si>
  <si>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</si>
  <si>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</si>
  <si>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</si>
  <si>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</si>
  <si>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</si>
  <si>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</si>
  <si>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</si>
  <si>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</si>
  <si>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</si>
  <si>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</si>
  <si>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</si>
  <si>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</si>
  <si>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</si>
  <si>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</si>
  <si>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</si>
  <si>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</si>
  <si>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</si>
  <si>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</si>
  <si>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</si>
  <si>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</si>
  <si>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</si>
  <si>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</si>
  <si>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</si>
  <si>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</si>
  <si>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</si>
  <si>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</si>
  <si>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</si>
  <si>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</si>
  <si>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</si>
  <si>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</si>
  <si>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</si>
  <si>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</si>
  <si>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</si>
  <si>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</si>
  <si>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</si>
  <si>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</si>
  <si>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</si>
  <si>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</si>
  <si>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</si>
  <si>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</si>
  <si>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</si>
  <si>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</si>
  <si>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</si>
  <si>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</si>
  <si>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</si>
  <si>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</si>
  <si>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</si>
  <si>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</si>
  <si>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</si>
  <si>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</si>
  <si>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</si>
  <si>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</si>
  <si>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</si>
  <si>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</si>
  <si>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</si>
  <si>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</si>
  <si>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</si>
  <si>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</si>
  <si>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</si>
  <si>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</si>
  <si>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</si>
  <si>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</si>
  <si>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</si>
  <si>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</si>
  <si>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</si>
  <si>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</si>
  <si>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</si>
  <si>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</si>
  <si>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</si>
  <si>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</si>
  <si>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</si>
  <si>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</si>
  <si>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</si>
  <si>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</si>
  <si>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</si>
  <si>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</si>
  <si>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</si>
  <si>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</si>
  <si>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</si>
  <si>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</si>
  <si>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</si>
  <si>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</si>
  <si>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</si>
  <si>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</si>
  <si>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</si>
  <si>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</si>
  <si>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</si>
  <si>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</si>
  <si>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</si>
  <si>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</si>
  <si>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</si>
  <si>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</si>
  <si>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</si>
  <si>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</si>
  <si>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</si>
  <si>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</si>
  <si>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</si>
  <si>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</si>
  <si>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</si>
  <si>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</si>
  <si>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</si>
  <si>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</si>
  <si>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</si>
  <si>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</si>
  <si>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</si>
  <si>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</si>
  <si>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</si>
  <si>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</si>
  <si>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</si>
  <si>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</si>
  <si>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</si>
  <si>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</si>
  <si>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</si>
  <si>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</si>
  <si>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</si>
  <si>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</si>
  <si>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</si>
  <si>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</si>
  <si>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</si>
  <si>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</si>
  <si>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</si>
  <si>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</si>
  <si>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</si>
  <si>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</si>
  <si>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</si>
  <si>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</si>
  <si>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</si>
  <si>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</si>
  <si>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</si>
  <si>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</si>
  <si>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</si>
  <si>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</si>
  <si>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</si>
  <si>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</si>
  <si>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</si>
  <si>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</si>
  <si>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</si>
  <si>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</si>
  <si>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</si>
  <si>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</si>
  <si>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</si>
  <si>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</si>
  <si>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</si>
  <si>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</si>
  <si>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</si>
  <si>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</si>
  <si>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</si>
  <si>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</si>
  <si>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</si>
  <si>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</si>
  <si>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</si>
  <si>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</si>
  <si>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</si>
  <si>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</si>
  <si>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</si>
  <si>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</si>
  <si>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</si>
  <si>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</si>
  <si>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</si>
  <si>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</si>
  <si>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</si>
  <si>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</si>
  <si>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</si>
  <si>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</si>
  <si>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</si>
  <si>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</si>
  <si>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</si>
  <si>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</si>
  <si>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</si>
  <si>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</si>
  <si>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</si>
  <si>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</si>
  <si>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</si>
  <si>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</si>
  <si>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</si>
  <si>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</si>
  <si>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</si>
  <si>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</si>
  <si>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</si>
  <si>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</si>
  <si>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</si>
  <si>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</si>
  <si>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</si>
  <si>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</si>
  <si>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</si>
  <si>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</si>
  <si>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</si>
  <si>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</si>
  <si>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</si>
  <si>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</si>
  <si>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</si>
  <si>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</si>
  <si>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</si>
  <si>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</si>
  <si>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</si>
  <si>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</si>
  <si>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</si>
  <si>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</si>
  <si>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</si>
  <si>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</si>
  <si>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</si>
  <si>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</si>
  <si>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</si>
  <si>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</si>
  <si>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</si>
  <si>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</si>
  <si>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</si>
  <si>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</si>
  <si>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</si>
  <si>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</si>
  <si>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</si>
  <si>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</si>
  <si>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</si>
  <si>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</si>
  <si>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</si>
  <si>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</si>
  <si>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</si>
  <si>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</si>
  <si>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</si>
  <si>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</si>
  <si>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</si>
  <si>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</si>
  <si>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</si>
  <si>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</si>
  <si>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</si>
  <si>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</si>
  <si>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</si>
  <si>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</si>
  <si>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</si>
  <si>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</si>
  <si>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</si>
  <si>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</si>
  <si>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</si>
  <si>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</si>
  <si>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</si>
  <si>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</si>
  <si>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</si>
  <si>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</si>
  <si>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</si>
  <si>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</si>
  <si>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</si>
  <si>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</si>
  <si>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</si>
  <si>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</si>
  <si>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</si>
  <si>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</si>
  <si>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</si>
  <si>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</si>
  <si>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</si>
  <si>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</si>
  <si>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</si>
  <si>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</si>
  <si>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</si>
  <si>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</si>
  <si>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</si>
  <si>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</si>
  <si>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</si>
  <si>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</si>
  <si>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</si>
  <si>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</si>
  <si>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</si>
  <si>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</si>
  <si>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</si>
  <si>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</si>
  <si>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</si>
  <si>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</si>
  <si>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</si>
  <si>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</si>
  <si>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</si>
  <si>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</si>
  <si>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</si>
  <si>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</si>
  <si>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</si>
  <si>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</si>
  <si>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</si>
  <si>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</si>
  <si>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</si>
  <si>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</si>
  <si>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</si>
  <si>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</si>
  <si>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</si>
  <si>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</si>
  <si>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</si>
  <si>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</si>
  <si>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</si>
  <si>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</si>
  <si>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</si>
  <si>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</si>
  <si>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</si>
  <si>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</si>
  <si>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</si>
  <si>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</si>
  <si>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</si>
  <si>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</si>
  <si>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</si>
  <si>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</si>
  <si>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</si>
  <si>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</si>
  <si>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</si>
  <si>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</si>
  <si>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</si>
  <si>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</si>
  <si>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</si>
  <si>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</si>
  <si>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</si>
  <si>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</si>
  <si>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</si>
  <si>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</si>
  <si>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</si>
  <si>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</si>
  <si>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</si>
  <si>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</si>
  <si>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</si>
  <si>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</si>
  <si>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</si>
  <si>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</si>
  <si>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</si>
  <si>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</si>
  <si>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</si>
  <si>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</si>
  <si>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</si>
  <si>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</si>
  <si>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</si>
  <si>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</si>
  <si>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</si>
  <si>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</si>
  <si>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</si>
  <si>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</si>
  <si>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</si>
  <si>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</si>
  <si>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</si>
  <si>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</si>
  <si>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</si>
  <si>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</si>
  <si>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</si>
  <si>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</si>
  <si>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</si>
  <si>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</si>
  <si>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</si>
  <si>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</si>
  <si>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</si>
  <si>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</si>
  <si>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</si>
  <si>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</si>
  <si>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</si>
  <si>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</si>
  <si>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</si>
  <si>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</si>
  <si>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</si>
  <si>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</si>
  <si>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</si>
  <si>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</si>
  <si>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</si>
  <si>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</si>
  <si>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</si>
  <si>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</si>
  <si>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</si>
  <si>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</si>
  <si>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</si>
  <si>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</si>
  <si>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</si>
  <si>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</si>
  <si>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</si>
  <si>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</si>
  <si>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</si>
  <si>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</si>
  <si>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</si>
  <si>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</si>
  <si>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</si>
  <si>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</si>
  <si>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</si>
  <si>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</si>
  <si>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</si>
  <si>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</si>
  <si>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</si>
  <si>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</si>
  <si>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</si>
  <si>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</si>
  <si>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</si>
  <si>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</si>
  <si>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</si>
  <si>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</si>
  <si>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</si>
  <si>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</si>
  <si>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</si>
  <si>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</si>
  <si>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</si>
  <si>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</si>
  <si>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</si>
  <si>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</si>
  <si>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</si>
  <si>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</si>
  <si>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</si>
  <si>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</si>
  <si>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</si>
  <si>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</si>
  <si>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</si>
  <si>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</si>
  <si>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</si>
  <si>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</si>
  <si>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</si>
  <si>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</si>
  <si>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</si>
  <si>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</si>
  <si>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</si>
  <si>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</si>
  <si>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</si>
  <si>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</si>
  <si>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</si>
  <si>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</si>
  <si>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</si>
  <si>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</si>
  <si>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</si>
  <si>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</si>
  <si>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</si>
  <si>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</si>
  <si>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</si>
  <si>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</si>
  <si>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</si>
  <si>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</si>
  <si>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</si>
  <si>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</si>
  <si>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</si>
  <si>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</si>
  <si>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</si>
  <si>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</si>
  <si>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</si>
  <si>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</si>
  <si>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</si>
  <si>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</si>
  <si>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</si>
  <si>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</si>
  <si>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</si>
  <si>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</si>
  <si>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</si>
  <si>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</si>
  <si>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</si>
  <si>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</si>
  <si>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</si>
  <si>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</si>
  <si>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</si>
  <si>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</si>
  <si>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</si>
  <si>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</si>
  <si>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</si>
  <si>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</si>
  <si>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</si>
  <si>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</si>
  <si>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</si>
  <si>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</si>
  <si>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</si>
  <si>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</si>
  <si>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</si>
  <si>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</si>
  <si>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</si>
  <si>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</si>
  <si>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</si>
  <si>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</si>
  <si>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</si>
  <si>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</si>
  <si>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</si>
  <si>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</si>
  <si>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</si>
  <si>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</si>
  <si>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</si>
  <si>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</si>
  <si>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</si>
  <si>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</si>
  <si>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</si>
  <si>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</si>
  <si>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</si>
  <si>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</si>
  <si>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</si>
  <si>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</si>
  <si>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</si>
  <si>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</si>
  <si>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</si>
  <si>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</si>
  <si>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</si>
  <si>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</si>
  <si>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</si>
  <si>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</si>
  <si>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</si>
  <si>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</si>
  <si>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</si>
  <si>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</si>
  <si>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</si>
  <si>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</si>
  <si>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</si>
  <si>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</si>
  <si>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</si>
  <si>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</si>
  <si>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</si>
  <si>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</si>
  <si>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</si>
  <si>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</si>
  <si>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</si>
  <si>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</si>
  <si>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</si>
  <si>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</si>
  <si>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</si>
  <si>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</si>
  <si>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</si>
  <si>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</si>
  <si>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</si>
  <si>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</si>
  <si>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</si>
  <si>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</si>
  <si>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</si>
  <si>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</si>
  <si>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</si>
  <si>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</si>
  <si>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</si>
  <si>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</si>
  <si>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</si>
  <si>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</si>
  <si>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</si>
  <si>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</si>
  <si>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</si>
  <si>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</si>
  <si>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</si>
  <si>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</si>
  <si>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</si>
  <si>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</si>
  <si>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</si>
  <si>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</si>
  <si>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</si>
  <si>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</si>
  <si>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</si>
  <si>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</si>
  <si>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</si>
  <si>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</si>
  <si>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</si>
  <si>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</si>
  <si>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</si>
  <si>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</si>
  <si>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</si>
  <si>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</si>
  <si>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</si>
  <si>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</si>
  <si>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</si>
  <si>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</si>
  <si>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</si>
  <si>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</si>
  <si>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</si>
  <si>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</si>
  <si>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</si>
  <si>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</si>
  <si>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</si>
  <si>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</si>
  <si>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</si>
  <si>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</si>
  <si>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</si>
  <si>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</si>
  <si>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</si>
  <si>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</si>
  <si>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</si>
  <si>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</si>
  <si>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</si>
  <si>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</si>
  <si>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</si>
  <si>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</si>
  <si>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</si>
  <si>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</si>
  <si>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</si>
  <si>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</si>
  <si>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</si>
  <si>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</si>
  <si>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</si>
  <si>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</si>
  <si>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</si>
  <si>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</si>
  <si>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</si>
  <si>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</si>
  <si>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</si>
  <si>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</si>
  <si>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</si>
  <si>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</si>
  <si>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</si>
  <si>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</si>
  <si>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</si>
  <si>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</si>
  <si>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</si>
  <si>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</si>
  <si>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</si>
  <si>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</si>
  <si>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</si>
  <si>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</si>
  <si>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</si>
  <si>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</si>
  <si>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</si>
  <si>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</si>
  <si>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</si>
  <si>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</si>
  <si>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</si>
  <si>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</si>
  <si>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</si>
  <si>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</si>
  <si>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</si>
  <si>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</si>
  <si>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</si>
  <si>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</si>
  <si>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</si>
  <si>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</si>
  <si>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</si>
  <si>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</si>
  <si>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</si>
  <si>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</si>
  <si>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</si>
  <si>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</si>
  <si>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</si>
  <si>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</si>
  <si>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</si>
  <si>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</si>
  <si>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</si>
  <si>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</si>
  <si>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</si>
  <si>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</si>
  <si>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</si>
  <si>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</si>
  <si>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</si>
  <si>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</si>
  <si>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</si>
  <si>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</si>
  <si>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</si>
  <si>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</si>
  <si>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</si>
  <si>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</si>
  <si>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</si>
  <si>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</si>
  <si>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</si>
  <si>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</si>
  <si>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</si>
  <si>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</si>
  <si>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</si>
  <si>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</si>
  <si>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</si>
  <si>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</si>
  <si>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</si>
  <si>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</si>
  <si>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</si>
  <si>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</si>
  <si>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</si>
  <si>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</si>
  <si>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</si>
  <si>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</si>
  <si>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</si>
  <si>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</si>
  <si>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</si>
  <si>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</si>
  <si>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</si>
  <si>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</si>
  <si>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</si>
  <si>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</si>
  <si>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</si>
  <si>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</si>
  <si>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</si>
  <si>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</si>
  <si>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</si>
  <si>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</si>
  <si>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</si>
  <si>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</si>
  <si>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</si>
  <si>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</si>
  <si>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 xml:space="preserve">at site waiting access </t>
  </si>
  <si>
    <t>PCM-20251026-00000742</t>
  </si>
  <si>
    <t xml:space="preserve">ETA 60 min </t>
  </si>
  <si>
    <t>PCM-20251026-00000750</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</si>
  <si>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</si>
  <si>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</si>
  <si>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</si>
  <si>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</si>
  <si>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</si>
  <si>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</si>
  <si>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35 m</t>
  </si>
  <si>
    <t>PCM-20251026-00000687</t>
  </si>
  <si>
    <t>120 m</t>
  </si>
  <si>
    <t>jed2040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</si>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</sst>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293.48930428240419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12.994315856478352</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1.1352893518051133E-2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45956.43773020833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45956.43773020833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45956.43773020833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45956.43773020833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45956.43773020833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45956.43773020833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45956.43773020833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45956.43773020833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45956.43773020833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45956.43773020833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45956.43773020833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45956.43773020833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45956.43773020833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45956.43773020833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45956.43773020833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45956.43773020833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45956.43773020833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45956.43773020833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45956.43773020833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45956.43773020833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45956.43773020833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45956.43773020833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45956.43773020833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45956.43773020833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45956.43773020833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45956.43773020833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45956.43773020833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45956.43773020833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45956.43773020833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45956.43773020833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45956.43773020833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45956.43773020833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45956.43773020833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45956.43773020833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45956.43773020833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45956.43773020833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45956.43773020833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45956.43773020833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45956.43773020833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45956.43773020833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45956.43773020833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45956.43773020833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45956.43773020833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45956.43773020833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45956.43773020833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45956.43773020833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45956.43773020833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45956.43773020833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45956.43773020833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45956.43773020833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45956.43773020833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45956.43773020833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45956.43773020833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45956.43773020833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K10" sqref="K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131.43789224536886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11.941954745365365</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6</v>
      </c>
      <c r="D5" s="18" t="s">
        <v>29351</v>
      </c>
      <c r="E5" s="114"/>
      <c r="F5" s="115"/>
      <c r="G5" s="116">
        <f ca="1">IFERROR(NOW()-F5,"-")</f>
        <v>45956.43773020833</v>
      </c>
      <c r="H5" s="172">
        <v>45956.370254629626</v>
      </c>
      <c r="I5" s="18" t="str">
        <f>IFERROR(VLOOKUP(D5,DB!A:F,6,0),"")</f>
        <v>SCECO</v>
      </c>
      <c r="J5" s="18" t="str">
        <f>IFERROR(VLOOKUP(D5,DB!A:G,7,0),"")</f>
        <v>Good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28657</v>
      </c>
      <c r="E6" s="114" t="s">
        <v>38998</v>
      </c>
      <c r="F6" s="115">
        <v>45956.398379629631</v>
      </c>
      <c r="G6" s="116">
        <f ca="1">IFERROR(NOW()-F6,"-")</f>
        <v>3.9350578699668404E-2</v>
      </c>
      <c r="H6" s="115">
        <v>45956.393553240741</v>
      </c>
      <c r="I6" s="18" t="str">
        <f>IFERROR(VLOOKUP(D6,DB!A:F,6,0),"")</f>
        <v>Power Cube</v>
      </c>
      <c r="J6" s="18" t="str">
        <f>IFERROR(VLOOKUP(D6,DB!A:G,7,0),"")</f>
        <v>In progress+No BB Design</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39092</v>
      </c>
      <c r="B7" s="18" t="str">
        <f>IFERROR(VLOOKUP(D7,DB!A:K,11,0),"")</f>
        <v>R2</v>
      </c>
      <c r="C7" s="18">
        <v>4</v>
      </c>
      <c r="D7" s="18" t="s">
        <v>27472</v>
      </c>
      <c r="E7" s="114" t="s">
        <v>38998</v>
      </c>
      <c r="F7" s="115">
        <v>45956.399513888886</v>
      </c>
      <c r="G7" s="116">
        <f ca="1">IFERROR(NOW()-F7,"-")</f>
        <v>3.8216319444472902E-2</v>
      </c>
      <c r="H7" s="115">
        <v>45956.389791666668</v>
      </c>
      <c r="I7" s="18" t="str">
        <f>IFERROR(VLOOKUP(D7,DB!A:F,6,0),"")</f>
        <v>Power Cube</v>
      </c>
      <c r="J7" s="18" t="str">
        <f>IFERROR(VLOOKUP(D7,DB!A:G,7,0),"")</f>
        <v>Good+No BB Design</v>
      </c>
      <c r="K7" s="19" t="s">
        <v>39093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45956.43773020833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45956.43773020833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45956.43773020833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45956.43773020833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45956.43773020833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45956.43773020833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45956.43773020833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45956.43773020833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45956.43773020833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45956.43773020833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45956.43773020833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45956.43773020833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45956.43773020833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45956.43773020833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45956.43773020833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45956.43773020833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45956.43773020833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45956.43773020833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45956.43773020833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45956.43773020833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45956.43773020833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45956.43773020833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45956.43773020833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45956.43773020833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45956.43773020833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45956.43773020833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45956.43773020833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45956.43773020833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45956.43773020833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45956.43773020833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45956.43773020833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45956.43773020833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45956.43773020833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45956.43773020833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45956.43773020833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45956.43773020833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45956.43773020833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45956.43773020833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45956.43773020833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45956.43773020833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45956.43773020833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45956.43773020833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45956.43773020833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45956.43773020833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45956.43773020833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45956.43773020833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45956.43773020833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45956.43773020833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45956.43773020833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45956.43773020833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45956.43773020833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45956.43773020833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45956.43773020833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45956.43773020833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45956.43773020833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45956.43773020833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45956.43773020833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45956.43773020833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45956.43773020833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45956.43773020833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45956.43773020833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45956.43773020833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45956.43773020833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45956.43773020833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45956.43773020833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45956.43773020833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45956.43773020833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45956.43773020833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45956.43773020833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45956.43773020833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45956.43773020833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45956.43773020833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45956.43773020833</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45956.43773020833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45956.43773020833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45956.43773020833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45956.43773020833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45956.43773020833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45956.43773020833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45956.43773020833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45956.43773020833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45956.43773020833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45956.43773020833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45956.43773020833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45956.43773020833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45956.43773020833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45956.43773020833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45956.43773020833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45956.43773020833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45956.43773020833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45956.43773020833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45956.43773020833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45956.43773020833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45956.43773020833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45956.43773020833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45956.43773020833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45956.43773020833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45956.43773020833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45956.43773020833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45956.43773020833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45956.43773020833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45956.43773020833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45956.43773020833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45956.43773020833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45956.43773020833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45956.43773020833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45956.43773020833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45956.43773020833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45956.43773020833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45956.43773020833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45956.43773020833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45956.43773020833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45956.43773020833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45956.43773020833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45956.43773020833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45956.43773020833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45956.43773020833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45956.43773020833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45956.43773020833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45956.43773020833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45956.43773020833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45956.43773020833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45956.43773020833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45956.43773020833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45956.43773020833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45956.43773020833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45956.43773020833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45956.43773020833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45956.43773020833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45956.43773020833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45956.43773020833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45956.43773020833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45956.43773020833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45956.43773020833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45956.43773020833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45956.43773020833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45956.43773020833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45956.43773020833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45956.43773020833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45956.43773020833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45956.43773020833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45956.43773020833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45956.43773020833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45956.43773020833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45956.43773020833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45956.43773020833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45956.43773020833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45956.43773020833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45956.43773020833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45956.43773020833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45956.43773020833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45956.43773020833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45956.43773020833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45956.43773020833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45956.43773020833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45956.43773020833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45956.43773020833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45956.43773020833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45956.43773020833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45956.43773020833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45956.43773020833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45956.43773020833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45956.43773020833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45956.43773020833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45956.43773020833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45956.43773020833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45956.43773020833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45956.43773020833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45956.43773020833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45956.43773020833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45956.43773020833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45956.43773020833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45956.43773020833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45956.43773020833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45956.43773020833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45956.43773020833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45956.43773020833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45956.43773020833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45956.43773020833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45956.43773020833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45956.43773020833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45956.43773020833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45956.43773020833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45956.43773020833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45956.43773020833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45956.43773020833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45956.43773020833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45956.43773020833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45956.43773020833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45956.43773020833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45956.43773020833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45956.43773020833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45956.43773020833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45956.43773020833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45956.43773020833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45956.43773020833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45956.43773020833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45956.43773020833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45956.43773020833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45956.43773020833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45956.43773020833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45956.43773020833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45956.43773020833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45956.43773020833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45956.43773020833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45956.43773020833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45956.43773020833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45956.43773020833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45956.43773020833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45956.43773020833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45956.43773020833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45956.43773020833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45956.43773020833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45956.43773020833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45956.43773020833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45956.43773020833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45956.43773020833</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45956.43773020833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45956.43773020833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45956.43773020833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45956.43773020833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45956.43773020833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45956.43773020833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45956.43773020833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45956.43773020833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45956.43773020833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45956.43773020833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45956.43773020833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45956.43773020833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45956.43773020833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45956.43773020833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45956.43773020833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45956.43773020833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45956.43773020833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45956.43773020833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45956.43773020833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45956.43773020833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45956.43773020833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45956.43773020833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45956.43773020833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45956.43773020833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45956.43773020833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45956.43773020833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45956.43773020833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45956.43773020833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45956.43773020833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45956.43773020833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45956.43773020833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45956.43773020833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45956.43773020833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45956.43773020833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45956.43773020833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45956.43773020833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45956.43773020833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45956.43773020833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45956.43773020833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45956.43773020833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45956.43773020833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45956.43773020833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45956.43773020833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45956.43773020833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45956.43773020833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45956.43773020833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45956.43773020833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45956.43773020833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45956.43773020833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45956.43773020833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45956.43773020833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45956.43773020833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45956.43773020833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45956.43773020833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45956.43773020833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45956.43773020833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45956.43773020833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45956.43773020833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45956.43773020833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45956.43773020833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45956.43773020833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45956.43773020833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45956.43773020833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45956.43773020833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45956.43773020833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45956.43773020833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45956.43773020833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45956.43773020833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45956.43773020833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45956.43773020833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45956.43773020833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45956.43773020833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45956.43773020833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45956.43773020833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45956.43773020833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45956.43773020833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45956.43773020833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45956.43773020833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45956.43773020833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45956.43773020833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45956.43773020833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45956.43773020833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45956.43773020833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45956.43773020833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45956.43773020833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45956.43773020833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45956.43773020833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45956.43773020833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45956.43773020833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45956.43773020833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45956.43773020833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45956.43773020833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45956.43773020833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45956.43773020833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45956.43773020833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45956.43773020833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45956.43773020833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45956.43773020833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45956.43773020833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45956.43773020833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45956.43773020833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45956.43773020833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45956.43773020833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45956.43773020833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45956.43773020833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45956.43773020833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45956.43773020833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45956.43773020833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45956.43773020833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45956.43773020833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45956.43773020833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45956.43773020833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45956.43773020833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45956.43773020833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45956.43773020833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45956.43773020833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45956.43773020833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45956.43773020833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45956.43773020833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45956.43773020833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45956.43773020833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45956.43773020833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45956.43773020833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45956.43773020833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45956.43773020833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45956.43773020833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45956.43773020833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45956.43773020833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45956.43773020833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45956.43773020833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45956.43773020833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45956.43773020833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45956.43773020833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45956.43773020833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45956.43773020833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45956.43773020833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45956.43773020833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45956.43773020833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45956.43773020833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45956.43773020833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45956.43773020833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45956.43773020833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45956.43773020833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45956.43773020833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45956.43773020833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45956.43773020833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45956.43773020833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45956.43773020833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45956.43773020833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45956.43773020833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45956.43773020833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45956.43773020833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45956.43773020833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45956.43773020833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45956.43773020833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45956.43773020833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45956.43773020833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45956.43773020833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45956.43773020833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45956.43773020833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45956.43773020833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45956.43773020833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45956.43773020833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45956.43773020833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45956.43773020833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45956.43773020833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45956.43773020833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45956.43773020833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45956.43773020833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45956.43773020833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45956.43773020833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45956.43773020833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45956.43773020833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45956.43773020833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45956.43773020833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45956.43773020833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45956.43773020833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45956.43773020833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45956.43773020833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45956.43773020833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45956.43773020833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45956.43773020833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45956.43773020833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45956.43773020833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45956.43773020833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45956.43773020833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45956.43773020833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45956.43773020833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45956.43773020833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45956.43773020833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45956.43773020833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45956.43773020833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45956.43773020833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45956.43773020833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45956.43773020833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45956.43773020833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45956.43773020833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45956.43773020833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45956.43773020833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45956.43773020833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45956.43773020833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45956.43773020833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45956.43773020833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45956.43773020833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45956.43773020833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45956.43773020833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45956.43773020833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45956.43773020833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45956.43773020833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45956.43773020833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45956.43773020833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45956.43773020833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45956.43773020833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45956.43773020833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45956.43773020833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45956.43773020833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45956.43773020833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45956.43773020833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45956.43773020833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45956.43773020833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45956.43773020833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45956.43773020833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45956.43773020833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45956.43773020833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45956.43773020833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45956.43773020833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45956.43773020833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45956.43773020833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45956.43773020833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45956.43773020833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45956.43773020833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45956.43773020833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45956.43773020833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45956.43773020833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45956.43773020833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45956.43773020833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45956.43773020833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45956.43773020833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45956.43773020833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45956.43773020833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45956.43773020833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45956.43773020833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45956.43773020833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45956.43773020833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45956.43773020833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45956.43773020833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45956.43773020833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45956.43773020833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45956.43773020833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45956.43773020833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45956.43773020833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45956.43773020833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45956.43773020833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45956.43773020833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45956.43773020833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45956.43773020833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45956.43773020833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45956.43773020833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45956.43773020833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45956.43773020833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45956.43773020833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45956.43773020833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45956.43773020833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45956.43773020833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45956.43773020833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45956.43773020833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45956.43773020833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45956.43773020833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45956.43773020833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45956.43773020833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45956.43773020833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45956.43773020833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45956.43773020833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45956.43773020833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45956.43773020833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45956.43773020833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45956.43773020833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45956.43773020833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45956.43773020833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45956.43773020833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45956.43773020833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45956.43773020833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45956.43773020833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45956.43773020833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45956.43773020833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45956.43773020833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45956.43773020833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45956.43773020833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45956.43773020833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45956.43773020833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45956.43773020833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45956.43773020833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45956.43773020833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45956.43773020833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45956.43773020833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45956.43773020833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45956.43773020833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45956.43773020833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45956.43773020833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45956.43773020833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45956.43773020833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45956.43773020833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45956.43773020833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45956.43773020833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45956.43773020833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45956.43773020833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45956.43773020833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45956.43773020833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45956.43773020833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45956.43773020833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45956.43773020833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45956.43773020833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45956.43773020833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45956.43773020833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45956.43773020833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45956.43773020833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45956.43773020833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45956.43773020833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45956.43773020833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45956.43773020833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45956.43773020833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45956.43773020833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45956.43773020833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45956.43773020833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45956.43773020833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45956.43773020833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45956.43773020833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45956.43773020833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45956.43773020833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45956.43773020833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45956.43773020833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45956.43773020833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45956.43773020833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45956.43773020833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45956.43773020833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45956.43773020833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45956.43773020833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45956.43773020833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45956.43773020833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45956.43773020833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45956.43773020833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45956.43773020833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45956.43773020833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45956.43773020833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45956.43773020833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45956.43773020833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45956.43773020833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45956.43773020833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45956.43773020833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45956.43773020833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45956.43773020833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45956.43773020833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45956.43773020833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45956.43773020833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45956.43773020833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45956.43773020833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45956.43773020833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45956.43773020833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45956.43773020833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45956.43773020833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45956.43773020833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45956.43773020833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45956.43773020833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45956.43773020833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45956.43773020833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45956.43773020833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45956.43773020833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45956.43773020833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45956.43773020833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45956.43773020833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45956.43773020833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45956.43773020833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45956.43773020833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45956.43773020833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45956.43773020833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45956.43773020833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45956.43773020833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45956.43773020833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45956.43773020833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45956.43773020833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45956.43773020833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45956.43773020833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45956.43773020833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45956.43773020833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45956.43773020833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45956.43773020833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45956.43773020833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45956.43773020833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45956.43773020833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45956.43773020833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45956.43773020833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45956.43773020833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45956.43773020833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45956.43773020833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45956.43773020833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45956.43773020833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45956.43773020833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45956.43773020833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45956.43773020833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45956.43773020833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45956.43773020833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45956.43773020833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45956.43773020833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45956.43773020833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45956.43773020833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45956.43773020833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45956.43773020833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45956.43773020833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45956.43773020833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45956.43773020833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45956.43773020833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45956.43773020833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45956.43773020833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45956.43773020833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45956.43773020833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45956.43773020833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45956.43773020833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45956.43773020833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45956.43773020833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45956.43773020833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45956.43773020833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45956.43773020833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45956.43773020833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45956.43773020833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45956.43773020833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45956.43773020833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45956.43773020833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45956.43773020833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45956.43773020833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45956.43773020833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45956.43773020833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45956.43773020833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45956.43773020833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45956.43773020833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45956.43773020833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45956.43773020833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45956.43773020833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45956.43773020833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45956.43773020833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45956.43773020833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45956.43773020833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45956.43773020833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45956.43773020833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45956.43773020833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45956.43773020833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45956.43773020833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45956.43773020833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45956.43773020833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45956.43773020833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45956.43773020833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45956.43773020833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45956.43773020833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45956.43773020833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45956.43773020833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45956.43773020833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45956.43773020833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45956.43773020833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45956.43773020833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45956.43773020833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45956.43773020833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45956.43773020833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45956.43773020833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45956.43773020833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45956.43773020833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45956.43773020833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45956.43773020833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45956.43773020833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45956.43773020833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45956.43773020833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45956.43773020833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45956.43773020833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45956.43773020833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45956.43773020833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45956.43773020833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45956.43773020833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45956.43773020833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45956.43773020833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45956.43773020833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45956.43773020833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45956.43773020833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45956.43773020833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45956.43773020833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45956.43773020833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45956.43773020833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45956.43773020833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45956.43773020833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45956.43773020833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45956.43773020833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45956.43773020833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45956.43773020833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45956.43773020833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45956.43773020833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45956.43773020833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45956.43773020833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45956.43773020833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45956.43773020833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45956.43773020833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45956.43773020833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45956.43773020833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45956.43773020833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45956.43773020833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45956.43773020833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45956.43773020833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45956.43773020833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45956.43773020833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45956.43773020833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45956.43773020833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45956.43773020833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45956.43773020833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45956.43773020833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45956.43773020833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45956.43773020833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45956.43773020833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45956.43773020833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45956.43773020833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45956.43773020833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45956.43773020833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45956.43773020833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45956.43773020833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45956.43773020833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45956.43773020833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45956.43773020833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45956.43773020833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45956.43773020833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45956.43773020833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45956.43773020833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45956.43773020833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45956.43773020833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45956.43773020833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45956.43773020833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45956.43773020833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45956.43773020833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45956.43773020833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45956.43773020833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45956.43773020833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45956.43773020833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45956.43773020833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45956.43773020833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45956.43773020833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45956.43773020833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45956.43773020833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45956.43773020833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45956.43773020833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45956.43773020833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45956.43773020833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45956.43773020833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45956.43773020833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45956.43773020833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45956.43773020833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45956.43773020833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45956.43773020833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45956.43773020833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45956.43773020833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45956.43773020833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45956.43773020833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45956.43773020833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45956.43773020833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45956.43773020833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45956.43773020833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45956.43773020833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45956.43773020833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45956.43773020833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45956.43773020833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45956.43773020833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45956.43773020833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45956.43773020833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45956.43773020833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45956.43773020833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45956.43773020833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45956.43773020833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45956.43773020833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45956.43773020833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45956.43773020833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45956.43773020833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45956.43773020833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45956.43773020833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45956.43773020833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45956.43773020833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45956.43773020833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45956.43773020833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45956.43773020833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45956.43773020833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45956.43773020833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45956.43773020833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45956.43773020833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45956.43773020833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45956.43773020833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45956.43773020833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45956.43773020833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45956.43773020833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45956.43773020833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45956.43773020833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45956.43773020833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45956.43773020833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45956.43773020833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45956.43773020833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45956.43773020833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45956.43773020833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45956.43773020833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45956.43773020833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45956.43773020833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45956.43773020833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45956.43773020833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45956.43773020833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45956.43773020833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45956.43773020833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45956.43773020833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45956.43773020833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45956.43773020833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45956.43773020833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45956.43773020833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45956.43773020833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45956.43773020833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45956.43773020833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45956.43773020833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45956.43773020833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45956.43773020833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45956.43773020833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45956.43773020833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45956.43773020833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45956.43773020833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45956.43773020833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45956.43773020833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45956.43773020833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45956.43773020833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45956.43773020833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45956.43773020833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45956.43773020833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45956.43773020833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45956.43773020833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45956.43773020833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45956.43773020833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45956.43773020833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45956.43773020833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45956.43773020833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45956.43773020833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45956.43773020833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45956.43773020833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45956.43773020833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45956.43773020833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45956.43773020833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45956.43773020833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45956.43773020833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45956.43773020833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45956.43773020833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45956.43773020833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45956.43773020833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45956.43773020833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45956.43773020833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45956.43773020833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45956.43773020833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45956.43773020833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45956.43773020833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45956.43773020833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45956.43773020833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45956.43773020833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45956.43773020833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45956.43773020833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45956.43773020833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45956.43773020833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45956.43773020833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45956.43773020833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45956.43773020833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45956.43773020833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45956.43773020833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45956.43773020833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45956.43773020833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45956.43773020833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45956.43773020833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45956.43773020833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45956.43773020833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45956.43773020833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45956.43773020833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45956.43773020833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45956.43773020833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45956.43773020833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45956.43773020833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45956.43773020833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45956.43773020833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45956.43773020833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45956.43773020833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45956.43773020833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45956.43773020833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45956.43773020833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45956.43773020833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45956.43773020833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45956.43773020833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45956.43773020833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45956.43773020833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45956.43773020833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45956.43773020833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45956.43773020833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45956.43773020833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45956.43773020833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45956.43773020833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45956.43773020833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45956.43773020833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45956.43773020833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45956.43773020833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45956.43773020833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45956.43773020833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45956.43773020833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45956.43773020833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45956.43773020833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45956.43773020833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45956.43773020833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45956.43773020833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45956.43773020833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45956.43773020833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45956.43773020833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45956.43773020833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45956.43773020833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45956.43773020833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45956.43773020833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45956.43773020833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45956.43773020833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45956.43773020833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45956.43773020833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45956.43773020833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45956.43773020833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45956.43773020833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45956.43773020833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45956.43773020833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45956.43773020833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45956.43773020833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45956.43773020833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45956.43773020833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45956.43773020833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45956.43773020833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45956.43773020833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45956.43773020833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45956.43773020833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45956.43773020833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45956.43773020833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45956.43773020833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45956.43773020833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45956.43773020833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45956.43773020833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45956.43773020833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45956.43773020833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45956.43773020833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45956.43773020833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45956.43773020833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45956.43773020833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45956.43773020833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45956.43773020833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45956.43773020833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45956.43773020833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45956.43773020833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45956.43773020833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45956.43773020833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45956.43773020833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45956.43773020833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45956.43773020833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45956.43773020833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45956.43773020833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45956.43773020833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45956.43773020833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45956.43773020833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45956.43773020833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45956.43773020833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45956.43773020833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45956.43773020833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45956.43773020833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45956.43773020833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45956.43773020833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45956.43773020833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45956.43773020833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45956.43773020833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45956.43773020833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45956.43773020833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45956.43773020833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45956.43773020833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45956.43773020833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45956.43773020833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45956.43773020833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45956.43773020833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45956.43773020833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45956.43773020833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45956.43773020833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45956.43773020833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45956.43773020833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45956.43773020833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45956.43773020833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45956.43773020833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45956.43773020833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45956.43773020833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45956.43773020833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45956.43773020833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45956.43773020833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45956.43773020833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45956.43773020833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45956.43773020833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45956.43773020833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45956.43773020833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45956.43773020833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45956.43773020833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45956.43773020833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45956.43773020833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45956.43773020833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45956.43773020833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45956.43773020833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45956.43773020833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45956.43773020833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45956.43773020833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45956.43773020833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45956.43773020833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45956.43773020833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45956.43773020833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45956.43773020833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45956.43773020833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45956.43773020833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45956.43773020833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45956.43773020833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45956.43773020833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45956.43773020833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45956.43773020833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45956.43773020833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45956.43773020833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45956.43773020833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45956.43773020833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45956.43773020833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45956.43773020833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45956.43773020833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45956.43773020833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45956.43773020833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45956.43773020833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45956.43773020833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45956.43773020833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45956.43773020833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45956.43773020833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45956.43773020833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45956.43773020833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45956.43773020833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45956.43773020833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45956.43773020833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45956.43773020833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45956.43773020833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45956.43773020833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45956.43773020833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45956.43773020833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45956.43773020833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45956.43773020833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45956.43773020833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45956.43773020833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45956.43773020833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45956.43773020833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45956.43773020833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45956.43773020833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45956.43773020833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45956.43773020833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45956.43773020833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45956.43773020833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45956.43773020833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45956.43773020833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45956.43773020833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45956.43773020833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45956.43773020833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45956.43773020833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45956.43773020833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45956.43773020833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45956.43773020833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45956.43773020833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45956.43773020833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45956.43773020833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45956.43773020833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45956.43773020833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45956.43773020833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45956.43773020833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45956.43773020833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45956.43773020833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45956.43773020833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45956.43773020833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45956.43773020833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45956.43773020833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45956.43773020833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45956.43773020833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45956.43773020833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45956.43773020833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45956.43773020833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45956.43773020833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45956.43773020833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45956.43773020833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45956.43773020833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45956.43773020833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45956.43773020833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45956.43773020833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45956.43773020833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45956.43773020833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45956.43773020833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45956.43773020833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45956.43773020833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45956.43773020833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45956.43773020833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45956.43773020833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45956.43773020833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45956.43773020833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45956.43773020833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45956.43773020833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45956.43773020833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45956.43773020833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45956.43773020833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45956.43773020833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45956.43773020833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45956.43773020833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45956.43773020833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45956.43773020833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45956.43773020833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45956.43773020833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45956.43773020833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45956.43773020833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45956.43773020833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45956.43773020833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45956.43773020833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45956.43773020833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45956.43773020833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45956.43773020833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45956.43773020833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45956.43773020833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45956.43773020833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45956.43773020833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45956.43773020833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45956.43773020833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45956.43773020833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45956.43773020833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45956.43773020833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45956.43773020833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45956.43773020833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45956.43773020833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45956.43773020833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45956.43773020833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45956.43773020833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45956.43773020833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45956.43773020833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45956.43773020833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45956.43773020833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45956.43773020833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45956.43773020833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45956.43773020833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45956.43773020833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45956.43773020833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45956.43773020833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45956.43773020833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45956.43773020833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45956.43773020833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45956.43773020833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45956.43773020833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45956.43773020833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45956.43773020833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45956.43773020833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45956.43773020833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45956.43773020833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45956.43773020833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45956.43773020833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45956.43773020833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45956.43773020833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45956.43773020833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45956.43773020833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45956.43773020833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45956.43773020833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45956.43773020833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45956.43773020833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45956.43773020833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45956.43773020833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45956.43773020833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45956.43773020833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45956.43773020833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45956.43773020833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45956.43773020833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45956.43773020833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45956.43773020833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45956.43773020833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45956.43773020833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45956.43773020833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45956.43773020833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45956.43773020833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45956.43773020833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45956.43773020833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45956.43773020833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45956.43773020833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45956.43773020833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45956.43773020833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45956.43773020833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45956.43773020833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45956.43773020833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45956.43773020833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45956.43773020833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45956.43773020833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45956.43773020833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45956.43773020833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45956.43773020833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45956.43773020833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45956.43773020833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45956.43773020833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45956.43773020833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45956.43773020833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45956.43773020833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45956.43773020833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45956.43773020833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45956.43773020833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45956.43773020833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45956.43773020833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45956.43773020833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45956.43773020833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45956.43773020833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45956.43773020833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45956.43773020833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45956.43773020833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45956.43773020833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45956.43773020833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45956.43773020833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45956.43773020833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45956.43773020833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45956.43773020833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45956.43773020833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45956.43773020833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45956.43773020833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45956.43773020833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45956.43773020833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45956.43773020833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45956.43773020833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45956.43773020833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45956.43773020833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45956.43773020833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45956.43773020833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45956.43773020833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45956.43773020833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45956.43773020833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45956.43773020833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45956.43773020833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45956.43773020833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45956.43773020833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45956.43773020833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45956.43773020833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45956.43773020833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45956.43773020833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45956.43773020833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45956.43773020833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45956.43773020833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45956.43773020833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45956.43773020833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45956.43773020833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45956.43773020833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45956.43773020833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45956.43773020833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45956.43773020833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45956.43773020833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45956.43773020833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45956.43773020833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45956.43773020833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45956.43773020833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45956.43773020833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45956.43773020833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45956.43773020833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45956.43773020833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45956.43773020833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45956.43773020833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45956.43773020833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45956.43773020833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45956.43773020833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45956.43773020833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45956.43773020833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45956.43773020833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45956.43773020833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45956.43773020833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45956.43773020833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45956.43773020833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45956.43773020833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45956.43773020833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45956.43773020833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45956.43773020833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45956.43773020833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45956.43773020833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45956.43773020833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45956.43773020833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45956.43773020833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45956.43773020833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45956.43773020833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45956.43773020833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45956.43773020833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45956.43773020833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45956.43773020833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45956.43773020833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45956.43773020833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45956.43773020833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45956.43773020833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45956.43773020833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45956.43773020833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45956.43773020833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45956.43773020833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45956.43773020833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45956.43773020833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45956.43773020833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45956.43773020833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45956.43773020833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45956.43773020833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45956.43773020833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45956.43773020833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45956.43773020833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45956.43773020833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45956.43773020833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45956.43773020833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45956.43773020833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45956.43773020833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45956.43773020833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45956.43773020833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45956.43773020833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45956.43773020833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45956.43773020833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45956.43773020833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45956.43773020833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45956.43773020833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252.95701261573413</v>
      </c>
      <c r="H2" s="99">
        <v>45703.474768518521</v>
      </c>
      <c r="I2" s="99" t="str">
        <f>IFERROR(VLOOKUP(D2,DB!A:F,6,0),"")</f>
        <v>SCECO</v>
      </c>
      <c r="J2" s="99" t="str">
        <f>IFERROR(VLOOKUP(D2,DB!A:G,7,0),"")</f>
        <v>Dead</v>
      </c>
      <c r="K2" s="101" t="s">
        <v>39095</v>
      </c>
      <c r="L2" s="94" t="str">
        <f>IFERROR(VLOOKUP(D2,DB!A:I,9,0),"")</f>
        <v>Latis</v>
      </c>
    </row>
    <row r="3" spans="1:16" ht="30" customHeight="1">
      <c r="A3" s="94" t="s">
        <v>39096</v>
      </c>
      <c r="B3" s="94" t="str">
        <f>IFERROR(VLOOKUP(D3,DB!A:K,11,0),"")</f>
        <v>R4</v>
      </c>
      <c r="C3" s="94">
        <v>1</v>
      </c>
      <c r="D3" s="94" t="s">
        <v>27420</v>
      </c>
      <c r="E3" s="98" t="s">
        <v>38998</v>
      </c>
      <c r="F3" s="123">
        <v>45953.634722222225</v>
      </c>
      <c r="G3" s="124">
        <f ca="1">IFERROR(NOW()-F3,"")</f>
        <v>2.8030079861055128</v>
      </c>
      <c r="H3" s="123">
        <v>45953.546631944446</v>
      </c>
      <c r="I3" s="99" t="str">
        <f>IFERROR(VLOOKUP(D3,DB!A:F,6,0),"")</f>
        <v>SCECO</v>
      </c>
      <c r="J3" s="99" t="str">
        <f>IFERROR(VLOOKUP(D3,DB!A:G,7,0),"")</f>
        <v>Dead</v>
      </c>
      <c r="K3" s="125" t="s">
        <v>39097</v>
      </c>
      <c r="L3" s="121" t="str">
        <f>IFERROR(VLOOKUP(D3,DB!A:I,9,0),"")</f>
        <v>Latis</v>
      </c>
    </row>
    <row r="4" spans="1:16" ht="15" customHeight="1">
      <c r="A4" s="119" t="s">
        <v>39098</v>
      </c>
      <c r="B4" s="119" t="str">
        <f>IFERROR(VLOOKUP(D4,DB!A:K,11,0),"")</f>
        <v>R4</v>
      </c>
      <c r="C4" s="120">
        <v>1</v>
      </c>
      <c r="D4" s="121" t="s">
        <v>37079</v>
      </c>
      <c r="E4" s="98" t="s">
        <v>38998</v>
      </c>
      <c r="F4" s="123">
        <v>45956.359722222223</v>
      </c>
      <c r="G4" s="124">
        <f ca="1">IFERROR(NOW()-F4,"")</f>
        <v>7.8007986106968019E-2</v>
      </c>
      <c r="H4" s="123">
        <v>45956.35423611111</v>
      </c>
      <c r="I4" s="119" t="str">
        <f>IFERROR(VLOOKUP(D4,DB!A:F,6,0),"")</f>
        <v>SCECO</v>
      </c>
      <c r="J4" s="119" t="str">
        <f>IFERROR(VLOOKUP(D4,DB!A:G,7,0),"")</f>
        <v>Dead</v>
      </c>
      <c r="K4" s="125" t="s">
        <v>39099</v>
      </c>
      <c r="L4" s="121" t="str">
        <f>IFERROR(VLOOKUP(D4,DB!A:I,9,0),"")</f>
        <v>Latis</v>
      </c>
    </row>
    <row r="5" spans="1:16" ht="15" customHeight="1">
      <c r="A5" s="119" t="s">
        <v>39100</v>
      </c>
      <c r="B5" s="119" t="str">
        <f>IFERROR(VLOOKUP(D5,DB!A:K,11,0),"")</f>
        <v>R4</v>
      </c>
      <c r="C5" s="120">
        <v>1</v>
      </c>
      <c r="D5" s="121" t="s">
        <v>27169</v>
      </c>
      <c r="E5" s="98" t="s">
        <v>38998</v>
      </c>
      <c r="F5" s="123">
        <v>45956.379861111112</v>
      </c>
      <c r="G5" s="124">
        <f ca="1">IFERROR(NOW()-F5,"")</f>
        <v>5.7869097217917442E-2</v>
      </c>
      <c r="H5" s="123">
        <v>45956.374675925923</v>
      </c>
      <c r="I5" s="119" t="str">
        <f>IFERROR(VLOOKUP(D5,DB!A:F,6,0),"")</f>
        <v>SCECO</v>
      </c>
      <c r="J5" s="119" t="str">
        <f>IFERROR(VLOOKUP(D5,DB!A:G,7,0),"")</f>
        <v>Dead</v>
      </c>
      <c r="K5" s="125" t="s">
        <v>39101</v>
      </c>
      <c r="L5" s="121" t="str">
        <f>IFERROR(VLOOKUP(D5,DB!A:I,9,0),"")</f>
        <v>Latis</v>
      </c>
    </row>
    <row r="6" spans="1:16" ht="15" customHeight="1">
      <c r="A6" s="119"/>
      <c r="B6" s="119" t="str">
        <f>IFERROR(VLOOKUP(D6,DB!A:K,11,0),"")</f>
        <v/>
      </c>
      <c r="C6" s="120"/>
      <c r="D6" s="94"/>
      <c r="E6" s="98"/>
      <c r="F6" s="123"/>
      <c r="G6" s="124">
        <f ca="1">IFERROR(NOW()-F6,"")</f>
        <v>45956.43773020833</v>
      </c>
      <c r="H6" s="123"/>
      <c r="I6" s="119" t="str">
        <f>IFERROR(VLOOKUP(D6,DB!A:F,6,0),"")</f>
        <v/>
      </c>
      <c r="J6" s="119" t="str">
        <f>IFERROR(VLOOKUP(D6,DB!A:G,7,0),"")</f>
        <v/>
      </c>
      <c r="K6" s="125"/>
      <c r="L6" s="121" t="str">
        <f>IFERROR(VLOOKUP(D6,DB!A:I,9,0),"")</f>
        <v/>
      </c>
    </row>
    <row r="7" spans="1:16" ht="15" customHeight="1">
      <c r="A7" s="119"/>
      <c r="B7" s="119" t="str">
        <f>IFERROR(VLOOKUP(D7,DB!A:K,11,0),"")</f>
        <v>R4</v>
      </c>
      <c r="C7" s="120"/>
      <c r="D7" s="121" t="s">
        <v>39102</v>
      </c>
      <c r="E7" s="98"/>
      <c r="F7" s="123"/>
      <c r="G7" s="124">
        <f ca="1">IFERROR(NOW()-F7,"")</f>
        <v>45956.43773020833</v>
      </c>
      <c r="H7" s="123"/>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45956.43773020833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45956.43773020833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45956.43773020833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45956.43773020833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45956.43773020833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45956.43773020833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45956.43773020833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45956.43773020833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45956.43773020833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45956.43773020833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45956.43773020833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45956.43773020833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c r="E20" s="122"/>
      <c r="F20" s="123"/>
      <c r="G20" s="124">
        <f ca="1">IFERROR(NOW()-F20,"")</f>
        <v>45956.43773020833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45956.43773020833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45956.43773020833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45956.43773020833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45956.43773020833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45956.43773020833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45956.43773020833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45956.43773020833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45956.43773020833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45956.43773020833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45956.43773020833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45956.43773020833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45956.43773020833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45956.43773020833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45956.43773020833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45956.43773020833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45956.43773020833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45956.43773020833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45956.43773020833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45956.43773020833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45956.43773020833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45956.43773020833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45956.43773020833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45956.43773020833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45956.43773020833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45956.43773020833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45956.43773020833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45956.43773020833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45956.43773020833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45956.43773020833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45956.43773020833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45956.43773020833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45956.43773020833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45956.43773020833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45956.43773020833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45956.43773020833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45956.43773020833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45956.43773020833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45956.43773020833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45956.43773020833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45956.43773020833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45956.43773020833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45956.43773020833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45956.43773020833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45956.43773020833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45956.43773020833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45956.43773020833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45956.43773020833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45956.43773020833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45956.43773020833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45956.43773020833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45956.43773020833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45956.43773020833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45956.43773020833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45956.43773020833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45956.43773020833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45956.43773020833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45956.43773020833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45956.43773020833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45956.43773020833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45956.43773020833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45956.43773020833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45956.43773020833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45956.43773020833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45956.43773020833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45956.43773020833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45956.43773020833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45956.43773020833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45956.43773020833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45956.43773020833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45956.43773020833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45956.43773020833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45956.43773020833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45956.43773020833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45956.43773020833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45956.43773020833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45956.43773020833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45956.43773020833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45956.43773020833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45956.43773020833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45956.43773020833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45956.43773020833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45956.43773020833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45956.43773020833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45956.43773020833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45956.43773020833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45956.43773020833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45956.43773020833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45956.43773020833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45956.43773020833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45956.43773020833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45956.43773020833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45956.43773020833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45956.43773020833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45956.43773020833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45956.43773020833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45956.43773020833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45956.43773020833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45956.43773020833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45956.43773020833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45956.43773020833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45956.43773020833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45956.43773020833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45956.43773020833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45956.43773020833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45956.43773020833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45956.43773020833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45956.43773020833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45956.43773020833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45956.43773020833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45956.43773020833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45956.43773020833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45956.43773020833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45956.43773020833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45956.43773020833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45956.43773020833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45956.43773020833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45956.43773020833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45956.43773020833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45956.43773020833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45956.43773020833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45956.43773020833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45956.43773020833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45956.43773020833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45956.43773020833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45956.43773020833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45956.43773020833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45956.43773020833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45956.43773020833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45956.43773020833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45956.43773020833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45956.43773020833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45956.43773020833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45956.43773020833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45956.43773020833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45956.43773020833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45956.43773020833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45956.43773020833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45956.43773020833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45956.43773020833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45956.43773020833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45956.43773020833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45956.43773020833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45956.43773020833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45956.43773020833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45956.43773020833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45956.43773020833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45956.43773020833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45956.43773020833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45956.43773020833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45956.43773020833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45956.43773020833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45956.43773020833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45956.43773020833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45956.43773020833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45956.43773020833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45956.43773020833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45956.43773020833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45956.43773020833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45956.43773020833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45956.43773020833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45956.43773020833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45956.43773020833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45956.43773020833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45956.43773020833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45956.43773020833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45956.43773020833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45956.43773020833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45956.43773020833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45956.43773020833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45956.43773020833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45956.43773020833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45956.43773020833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45956.43773020833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45956.43773020833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45956.43773020833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45956.43773020833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45956.43773020833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45956.43773020833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45956.43773020833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45956.43773020833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45956.43773020833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45956.43773020833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45956.43773020833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45956.43773020833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45956.43773020833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45956.43773020833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45956.43773020833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45956.43773020833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45956.43773020833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45956.43773020833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45956.43773020833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45956.43773020833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45956.43773020833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45956.43773020833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45956.43773020833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45956.43773020833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45956.43773020833</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45956.43773020833</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39103</v>
      </c>
      <c r="B2" s="37" t="str">
        <f>IFERROR(VLOOKUP(D2,DB!A:K,11,0),"")</f>
        <v>R5</v>
      </c>
      <c r="C2" s="37">
        <v>3</v>
      </c>
      <c r="D2" s="118" t="s">
        <v>36034</v>
      </c>
      <c r="E2" s="37" t="s">
        <v>38998</v>
      </c>
      <c r="F2" s="38">
        <v>45891.832060185188</v>
      </c>
      <c r="G2" s="144">
        <f ca="1">IFERROR(NOW()-F2,"")</f>
        <v>64.605670023142011</v>
      </c>
      <c r="H2" s="38">
        <v>45891.790393518517</v>
      </c>
      <c r="I2" s="37" t="str">
        <f>IFERROR(VLOOKUP(D2,DB!A:F,6,0),"")</f>
        <v>Generator-SG</v>
      </c>
      <c r="J2" s="37" t="str">
        <f>IFERROR(VLOOKUP(D2,DB!A:G,7,0),"")</f>
        <v>Vandalized</v>
      </c>
      <c r="K2" s="37" t="s">
        <v>39104</v>
      </c>
      <c r="L2" s="37" t="str">
        <f>IFERROR(VLOOKUP(D2,DB!A:I,9,0),"")</f>
        <v>Latis</v>
      </c>
      <c r="M2" s="117"/>
    </row>
    <row r="3" spans="1:13" ht="30.75">
      <c r="A3" s="37" t="s">
        <v>39105</v>
      </c>
      <c r="B3" s="37" t="str">
        <f>IFERROR(VLOOKUP(D3,DB!A:K,11,0),"")</f>
        <v>R5</v>
      </c>
      <c r="C3" s="37">
        <v>1</v>
      </c>
      <c r="D3" s="37" t="s">
        <v>31329</v>
      </c>
      <c r="E3" s="37" t="s">
        <v>39081</v>
      </c>
      <c r="F3" s="38">
        <v>45926.188877314817</v>
      </c>
      <c r="G3" s="144">
        <f t="shared" ref="G3" ca="1" si="0">IFERROR(NOW()-F3,"")</f>
        <v>30.248852893513686</v>
      </c>
      <c r="H3" s="38">
        <v>45926.158159722225</v>
      </c>
      <c r="I3" s="37" t="str">
        <f>IFERROR(VLOOKUP(D3,DB!A:F,6,0),"")</f>
        <v>SCECO</v>
      </c>
      <c r="J3" s="37" t="str">
        <f>IFERROR(VLOOKUP(D3,DB!A:G,7,0),"")</f>
        <v>Good</v>
      </c>
      <c r="K3" s="37" t="s">
        <v>39106</v>
      </c>
      <c r="L3" s="37" t="str">
        <f>IFERROR(VLOOKUP(D3,DB!A:I,9,0),"")</f>
        <v>Latis</v>
      </c>
      <c r="M3" s="117"/>
    </row>
    <row r="4" spans="1:13" ht="48" customHeight="1">
      <c r="A4" s="152" t="s">
        <v>39107</v>
      </c>
      <c r="B4" s="152" t="str">
        <f>IFERROR(VLOOKUP(D4,DB!A:K,11,0),"")</f>
        <v>R5</v>
      </c>
      <c r="C4" s="152">
        <v>1</v>
      </c>
      <c r="D4" s="152" t="s">
        <v>34781</v>
      </c>
      <c r="E4" s="152" t="s">
        <v>39081</v>
      </c>
      <c r="F4" s="153">
        <v>45948.661111111112</v>
      </c>
      <c r="G4" s="154">
        <f ca="1">IFERROR(NOW()-F4,"")</f>
        <v>7.7766190972179174</v>
      </c>
      <c r="H4" s="153">
        <v>45948.661111111112</v>
      </c>
      <c r="I4" s="152" t="str">
        <f>IFERROR(VLOOKUP(D4,DB!A:F,6,0),"")</f>
        <v>SCECO</v>
      </c>
      <c r="J4" s="152" t="str">
        <f>IFERROR(VLOOKUP(D4,DB!A:G,7,0),"")</f>
        <v>Dead</v>
      </c>
      <c r="K4" s="152" t="s">
        <v>39108</v>
      </c>
      <c r="L4" s="152" t="str">
        <f>IFERROR(VLOOKUP(D4,DB!A:I,9,0),"")</f>
        <v>Latis</v>
      </c>
    </row>
    <row r="5" spans="1:13" ht="15">
      <c r="A5" s="152"/>
      <c r="B5" s="152" t="str">
        <f>IFERROR(VLOOKUP(D5,DB!A:K,11,0),"")</f>
        <v/>
      </c>
      <c r="C5" s="152"/>
      <c r="D5" s="152"/>
      <c r="E5" s="152"/>
      <c r="F5" s="153"/>
      <c r="G5" s="154">
        <f ca="1">IFERROR(NOW()-F5,"")</f>
        <v>45956.43773020833</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45956.43773020833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45956.43773020833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45956.43773020833</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45956.43773020833</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45956.43773020833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45956.43773020833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45956.43773020833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45956.43773020833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45956.43773020833</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45956.43773020833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45956.43773020833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45956.43773020833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45956.43773020833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45956.43773020833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45956.43773020833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45956.43773020833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45956.43773020833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45956.43773020833</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45956.43773020833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45956.43773020833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45956.43773020833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45956.43773020833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45956.43773020833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45956.43773020833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45956.43773020833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45956.43773020833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45956.43773020833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45956.43773020833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45956.43773020833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45956.43773020833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45956.43773020833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45956.43773020833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45956.43773020833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45956.43773020833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45956.43773020833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45956.43773020833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45956.43773020833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45956.43773020833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45956.43773020833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45956.43773020833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45956.43773020833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45956.43773020833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45956.43773020833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45956.43773020833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45956.43773020833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45956.43773020833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45956.43773020833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45956.43773020833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45956.43773020833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45956.43773020833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45956.43773020833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45956.43773020833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45956.43773020833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45956.43773020833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45956.43773020833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45956.43773020833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45956.43773020833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45956.43773020833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45956.43773020833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45956.43773020833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45956.43773020833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45956.43773020833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45956.43773020833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45956.43773020833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45956.43773020833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45956.43773020833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45956.43773020833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45956.43773020833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45956.43773020833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45956.43773020833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45956.43773020833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45956.43773020833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45956.43773020833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45956.43773020833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45956.43773020833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45956.43773020833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45956.43773020833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45956.43773020833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45956.43773020833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45956.43773020833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45956.43773020833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45956.43773020833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45956.43773020833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45956.43773020833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45956.43773020833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45956.43773020833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45956.43773020833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45956.43773020833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45956.43773020833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45956.43773020833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45956.43773020833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45956.43773020833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45956.43773020833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45956.43773020833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45956.43773020833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45956.43773020833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45956.43773020833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45956.43773020833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45956.43773020833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45956.43773020833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45956.43773020833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45956.43773020833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45956.43773020833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45956.43773020833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45956.43773020833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45956.43773020833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45956.43773020833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45956.43773020833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45956.43773020833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45956.43773020833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45956.43773020833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45956.43773020833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45956.43773020833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45956.43773020833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45956.43773020833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45956.43773020833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45956.43773020833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45956.43773020833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45956.43773020833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45956.43773020833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45956.43773020833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45956.43773020833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45956.43773020833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45956.43773020833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45956.43773020833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45956.43773020833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45956.43773020833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45956.43773020833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45956.43773020833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45956.43773020833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45956.43773020833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45956.43773020833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45956.43773020833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45956.43773020833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45956.43773020833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45956.43773020833</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45956.43773020833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45956.43773020833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45956.43773020833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45956.43773020833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45956.43773020833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45956.43773020833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45956.43773020833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45956.43773020833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45956.43773020833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45956.43773020833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45956.43773020833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45956.43773020833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45956.43773020833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45956.43773020833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45956.43773020833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45956.43773020833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45956.43773020833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45956.43773020833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45956.43773020833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45956.43773020833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45956.43773020833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45956.43773020833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45956.43773020833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45956.43773020833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45956.43773020833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45956.43773020833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45956.43773020833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45956.43773020833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45956.43773020833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45956.43773020833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45956.43773020833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45956.43773020833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45956.43773020833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45956.43773020833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45956.43773020833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45956.43773020833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45956.43773020833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45956.43773020833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45956.43773020833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45956.43773020833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45956.43773020833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45956.43773020833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45956.43773020833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45956.43773020833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45956.43773020833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45956.43773020833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45956.43773020833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45956.43773020833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45956.43773020833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45956.43773020833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45956.43773020833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45956.43773020833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45956.43773020833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45956.43773020833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45956.43773020833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45956.43773020833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45956.43773020833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45956.43773020833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45956.43773020833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45956.43773020833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45956.43773020833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45956.43773020833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45956.43773020833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45956.43773020833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45956.43773020833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45956.43773020833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45956.43773020833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45956.43773020833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45956.43773020833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45956.43773020833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45956.43773020833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45956.43773020833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45956.43773020833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45956.43773020833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45956.43773020833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45956.43773020833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45956.43773020833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45956.43773020833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45956.43773020833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45956.43773020833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45956.43773020833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45956.43773020833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45956.43773020833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45956.43773020833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45956.43773020833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45956.43773020833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45956.43773020833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45956.43773020833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45956.43773020833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45956.43773020833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45956.43773020833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45956.43773020833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45956.43773020833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45956.43773020833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45956.43773020833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45956.43773020833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45956.43773020833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45956.43773020833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45956.43773020833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45956.43773020833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45956.43773020833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45956.43773020833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45956.43773020833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45956.43773020833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45956.43773020833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45956.43773020833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45956.43773020833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45956.43773020833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45956.43773020833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45956.43773020833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45956.43773020833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45956.43773020833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45956.43773020833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45956.43773020833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45956.43773020833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45956.43773020833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45956.43773020833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45956.43773020833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45956.43773020833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45956.43773020833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45956.43773020833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45956.43773020833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45956.43773020833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45956.43773020833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45956.43773020833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45956.43773020833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45956.43773020833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45956.43773020833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45956.43773020833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45956.43773020833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45956.43773020833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45956.43773020833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45956.43773020833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45956.43773020833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45956.43773020833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45956.43773020833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45956.43773020833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45956.43773020833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45956.43773020833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45956.43773020833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45956.43773020833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45956.43773020833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45956.43773020833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45956.43773020833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45956.43773020833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45956.43773020833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45956.43773020833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45956.43773020833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45956.43773020833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45956.43773020833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45956.43773020833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45956.43773020833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45956.43773020833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45956.43773020833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45956.43773020833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45956.43773020833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45956.43773020833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45956.43773020833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45956.43773020833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45956.43773020833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45956.43773020833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45956.43773020833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45956.43773020833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45956.43773020833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45956.43773020833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45956.43773020833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45956.43773020833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45956.43773020833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45956.43773020833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45956.43773020833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45956.43773020833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45956.43773020833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45956.43773020833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45956.43773020833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45956.43773020833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45956.43773020833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45956.43773020833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45956.43773020833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45956.43773020833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45956.43773020833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45956.43773020833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45956.43773020833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45956.43773020833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45956.43773020833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45956.43773020833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45956.43773020833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45956.43773020833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45956.43773020833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45956.43773020833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45956.43773020833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45956.43773020833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45956.43773020833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45956.43773020833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45956.43773020833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45956.43773020833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45956.43773020833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45956.43773020833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45956.43773020833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45956.43773020833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45956.43773020833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45956.43773020833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45956.43773020833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45956.43773020833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45956.43773020833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45956.43773020833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45956.43773020833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45956.43773020833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45956.43773020833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45956.43773020833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45956.43773020833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45956.43773020833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45956.43773020833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45956.43773020833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45956.43773020833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45956.43773020833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45956.43773020833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45956.43773020833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45956.43773020833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45956.43773020833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45956.43773020833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45956.43773020833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45956.43773020833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45956.43773020833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45956.43773020833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45956.43773020833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45956.43773020833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45956.43773020833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45956.43773020833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45956.43773020833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45956.43773020833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45956.43773020833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45956.43773020833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45956.43773020833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45956.43773020833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45956.43773020833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45956.43773020833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45956.43773020833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45956.43773020833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45956.43773020833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45956.43773020833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45956.43773020833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45956.43773020833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45956.43773020833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45956.43773020833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45956.43773020833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45956.43773020833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45956.43773020833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45956.43773020833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45956.43773020833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45956.43773020833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45956.43773020833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45956.43773020833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45956.43773020833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45956.43773020833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45956.43773020833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45956.43773020833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45956.43773020833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45956.43773020833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45956.43773020833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45956.43773020833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45956.43773020833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45956.43773020833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45956.43773020833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45956.43773020833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45956.43773020833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45956.43773020833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45956.43773020833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45956.43773020833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45956.43773020833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45956.43773020833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45956.43773020833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45956.43773020833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45956.43773020833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45956.43773020833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45956.43773020833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45956.43773020833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45956.43773020833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45956.43773020833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45956.43773020833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45956.43773020833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45956.43773020833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45956.43773020833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45956.43773020833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45956.43773020833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45956.43773020833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45956.43773020833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45956.43773020833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45956.43773020833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45956.43773020833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45956.43773020833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45956.43773020833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45956.43773020833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45956.43773020833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45956.43773020833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45956.43773020833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45956.43773020833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45956.43773020833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45956.43773020833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45956.43773020833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45956.43773020833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45956.43773020833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45956.43773020833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45956.43773020833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45956.43773020833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45956.43773020833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45956.43773020833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45956.43773020833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45956.43773020833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45956.43773020833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45956.43773020833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45956.43773020833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45956.43773020833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45956.43773020833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45956.43773020833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45956.43773020833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45956.43773020833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45956.43773020833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45956.43773020833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45956.43773020833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45956.43773020833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45956.43773020833</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39109</v>
      </c>
      <c r="B2" s="103" t="str">
        <f>IFERROR(VLOOKUP(D2,DB!A:K,11,0),"")</f>
        <v>R6</v>
      </c>
      <c r="C2" s="105">
        <v>1</v>
      </c>
      <c r="D2" s="103" t="s">
        <v>38564</v>
      </c>
      <c r="E2" s="106" t="s">
        <v>38998</v>
      </c>
      <c r="F2" s="107">
        <v>45956.104409722226</v>
      </c>
      <c r="G2" s="77">
        <f ca="1">IFERROR(NOW()-F2,"-")</f>
        <v>0.33332048610463971</v>
      </c>
      <c r="H2" s="107">
        <v>45956.092986111114</v>
      </c>
      <c r="I2" s="103" t="str">
        <f>IFERROR(VLOOKUP(D2,DB!A:F,6,0),"")</f>
        <v>Generator-SG</v>
      </c>
      <c r="J2" s="102" t="str">
        <f>IFERROR(VLOOKUP(D2,DB!A:G,7,0),"")</f>
        <v>Vandalized</v>
      </c>
      <c r="K2" s="108" t="s">
        <v>39110</v>
      </c>
      <c r="L2" s="109" t="str">
        <f>IFERROR(VLOOKUP(D2,DB!A:I,9,0),"")</f>
        <v>Latis</v>
      </c>
    </row>
    <row r="3" spans="1:16383" ht="31.5" customHeight="1">
      <c r="A3" s="104"/>
      <c r="B3" s="103" t="str">
        <f>IFERROR(VLOOKUP(D3,DB!A:K,11,0),"")</f>
        <v/>
      </c>
      <c r="C3" s="105"/>
      <c r="D3" s="173"/>
      <c r="E3" s="106"/>
      <c r="F3" s="107"/>
      <c r="G3" s="77">
        <f ca="1">IFERROR(NOW()-F3,"-")</f>
        <v>45956.43773020833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45956.43773020833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45956.43773020833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45956.43773020833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45956.43773020833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45956.43773020833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45956.43773020833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45956.43773020833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45956.43773020833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45956.43773020833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45956.43773020833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45956.43773020833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45956.43773020833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45956.43773020833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45956.43773020833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45956.43773020833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45956.43773020833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45956.43773020833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45956.43773020833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45956.43773020833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45956.43773020833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45956.43773020833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45956.43773020833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45956.43773020833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45956.43773020833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45956.43773020833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45956.43773020833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45956.43773020833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45956.43773020833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45956.43773020833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45956.43773020833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45956.43773020833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45956.43773020833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45956.43773020833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45956.43773020833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45956.43773020833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45956.43773020833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45956.43773020833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45956.43773020833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45956.43773020833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45956.43773020833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45956.43773020833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45956.43773020833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45956.43773020833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45956.43773020833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45956.43773020833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45956.43773020833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45956.43773020833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45956.43773020833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45956.43773020833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45956.43773020833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45956.43773020833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45956.43773020833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45956.43773020833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45956.43773020833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45956.43773020833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45956.43773020833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45956.43773020833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45956.43773020833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45956.43773020833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45956.43773020833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45956.43773020833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45956.43773020833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45956.43773020833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45956.43773020833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45956.43773020833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45956.43773020833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45956.43773020833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45956.43773020833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45956.43773020833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45956.43773020833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45956.43773020833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45956.43773020833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45956.43773020833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45956.43773020833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45956.43773020833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45956.43773020833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45956.43773020833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45956.43773020833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45956.43773020833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45956.43773020833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45956.43773020833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45956.43773020833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45956.43773020833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45956.43773020833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45956.43773020833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45956.43773020833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45956.43773020833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45956.43773020833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45956.43773020833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45956.43773020833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45956.43773020833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45956.43773020833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45956.43773020833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45956.43773020833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45956.43773020833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45956.43773020833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45956.43773020833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45956.43773020833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45956.43773020833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45956.43773020833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45956.43773020833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45956.43773020833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45956.43773020833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45956.43773020833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45956.43773020833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45956.43773020833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45956.43773020833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45956.43773020833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45956.43773020833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45956.43773020833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45956.43773020833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45956.43773020833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45956.43773020833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45956.43773020833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45956.43773020833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45956.43773020833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45956.43773020833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45956.43773020833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45956.43773020833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45956.43773020833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45956.43773020833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45956.43773020833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45956.43773020833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45956.43773020833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45956.43773020833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45956.43773020833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45956.43773020833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45956.43773020833</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2025-10-26T07:30:31Z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